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6.xml" ContentType="application/vnd.openxmlformats-officedocument.drawing+xml"/>
  <Override PartName="/xl/charts/chart39.xml" ContentType="application/vnd.openxmlformats-officedocument.drawingml.chart+xml"/>
  <Override PartName="/xl/charts/style33.xml" ContentType="application/vnd.ms-office.chartstyle+xml"/>
  <Override PartName="/xl/charts/colors33.xml" ContentType="application/vnd.ms-office.chartcolorstyle+xml"/>
  <Override PartName="/xl/charts/chart40.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7.xml" ContentType="application/vnd.openxmlformats-officedocument.drawing+xml"/>
  <Override PartName="/xl/charts/chart41.xml" ContentType="application/vnd.openxmlformats-officedocument.drawingml.chart+xml"/>
  <Override PartName="/xl/charts/style35.xml" ContentType="application/vnd.ms-office.chartstyle+xml"/>
  <Override PartName="/xl/charts/colors35.xml" ContentType="application/vnd.ms-office.chartcolorstyle+xml"/>
  <Override PartName="/xl/charts/chart42.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8.xml" ContentType="application/vnd.openxmlformats-officedocument.drawing+xml"/>
  <Override PartName="/xl/charts/chart43.xml" ContentType="application/vnd.openxmlformats-officedocument.drawingml.chart+xml"/>
  <Override PartName="/xl/charts/style37.xml" ContentType="application/vnd.ms-office.chartstyle+xml"/>
  <Override PartName="/xl/charts/colors37.xml" ContentType="application/vnd.ms-office.chartcolorstyle+xml"/>
  <Override PartName="/xl/charts/chart4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9.xml" ContentType="application/vnd.openxmlformats-officedocument.drawing+xml"/>
  <Override PartName="/xl/charts/chart45.xml" ContentType="application/vnd.openxmlformats-officedocument.drawingml.chart+xml"/>
  <Override PartName="/xl/charts/style39.xml" ContentType="application/vnd.ms-office.chartstyle+xml"/>
  <Override PartName="/xl/charts/colors39.xml" ContentType="application/vnd.ms-office.chartcolorstyle+xml"/>
  <Override PartName="/xl/charts/chart4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K:\00 CRISIS\Año 2026\Publicación con datos estimados\"/>
    </mc:Choice>
  </mc:AlternateContent>
  <xr:revisionPtr revIDLastSave="0" documentId="13_ncr:1_{254701EF-2244-4AE0-BF7E-7D27799FFEE2}" xr6:coauthVersionLast="47" xr6:coauthVersionMax="47" xr10:uidLastSave="{00000000-0000-0000-0000-000000000000}"/>
  <bookViews>
    <workbookView xWindow="-120" yWindow="-120" windowWidth="29040" windowHeight="15720" tabRatio="776" firstSheet="25" activeTab="29" xr2:uid="{00000000-000D-0000-FFFF-FFFF00000000}"/>
  </bookViews>
  <sheets>
    <sheet name="Introducción" sheetId="13" r:id="rId1"/>
    <sheet name="Resumen" sheetId="1" r:id="rId2"/>
    <sheet name="Definiciones y conceptos" sheetId="22" r:id="rId3"/>
    <sheet name="Concursos TSJ pers. jurid. " sheetId="2" r:id="rId4"/>
    <sheet name="Concursos TSJ pers. nat.empres" sheetId="61" r:id="rId5"/>
    <sheet name="Concursos TSJ pers. nat.no emp " sheetId="45" r:id="rId6"/>
    <sheet name="Total concursos TSJ" sheetId="48" r:id="rId7"/>
    <sheet name="Concursos declarados TSJ" sheetId="68" r:id="rId8"/>
    <sheet name="Concursos Convenio TSJ" sheetId="69" r:id="rId9"/>
    <sheet name="Concursos Liquidación TSJ" sheetId="70" r:id="rId10"/>
    <sheet name="E.R.E's TSJ" sheetId="71" r:id="rId11"/>
    <sheet name="Concurs.sin masa declarados TSJ" sheetId="72" r:id="rId12"/>
    <sheet name="PEM TSJ persona jurídica" sheetId="73" r:id="rId13"/>
    <sheet name="PEM TSJ  persona natural" sheetId="81" r:id="rId14"/>
    <sheet name="PEM presentados TSJ total" sheetId="74" r:id="rId15"/>
    <sheet name="PEM aperturados TSJ" sheetId="75" r:id="rId16"/>
    <sheet name="PEM de continuación TSJ" sheetId="77" r:id="rId17"/>
    <sheet name="PEM de liquidación TSJ" sheetId="78" r:id="rId18"/>
    <sheet name="Despidos presentados TSJ" sheetId="5" r:id="rId19"/>
    <sheet name="Recl. cantidad TSJ" sheetId="6" r:id="rId20"/>
    <sheet name="Ej. Hipot. presentados TSJ " sheetId="15" r:id="rId21"/>
    <sheet name="Monitorios presentados TSJ  " sheetId="20" r:id="rId22"/>
    <sheet name="Lanzamientos SC recibidos TSJ" sheetId="17" r:id="rId23"/>
    <sheet name="Lanzamientos con Cump ptivo TSJ" sheetId="31" r:id="rId24"/>
    <sheet name="Lanzamientos practic. total TSJ" sheetId="36" r:id="rId25"/>
    <sheet name="Lanzamientos E.hipotecaria TSJ" sheetId="44" r:id="rId26"/>
    <sheet name="Lanzamientos L.A.U  TSJ" sheetId="43" r:id="rId27"/>
    <sheet name="Lanzamientos. Otros TSJ" sheetId="42" r:id="rId28"/>
    <sheet name="Verb. pos. ocupas" sheetId="47" r:id="rId29"/>
    <sheet name="Anexo suspensión lanzamientos" sheetId="87" r:id="rId30"/>
    <sheet name="Provincias" sheetId="49" r:id="rId31"/>
    <sheet name="Nota falta datos" sheetId="84" r:id="rId32"/>
  </sheets>
  <externalReferences>
    <externalReference r:id="rId33"/>
    <externalReference r:id="rId34"/>
  </externalReferences>
  <definedNames>
    <definedName name="_xlnm.Print_Area" localSheetId="3">'Concursos TSJ pers. jurid. '!$A$1:$E$46</definedName>
    <definedName name="_xlnm.Print_Area" localSheetId="18">'Despidos presentados TSJ'!$A$1:$M$47</definedName>
    <definedName name="_xlnm.Print_Area" localSheetId="20">'Ej. Hipot. presentados TSJ '!$A$1:$O$46</definedName>
    <definedName name="_xlnm.Print_Area" localSheetId="0">Introducción!$A$1:$K$27</definedName>
    <definedName name="_xlnm.Print_Area" localSheetId="22">'Lanzamientos SC recibidos TSJ'!$A$1:$O$47</definedName>
    <definedName name="_xlnm.Print_Area" localSheetId="21">'Monitorios presentados TSJ  '!$A$1:$O$47</definedName>
    <definedName name="_xlnm.Print_Area" localSheetId="14">'PEM presentados TSJ total'!$A$1:$M$46</definedName>
    <definedName name="_xlnm.Print_Area" localSheetId="13">'PEM TSJ  persona natural'!$A$1:$M$23</definedName>
    <definedName name="_xlnm.Print_Area" localSheetId="19">'Recl. cantidad TSJ'!$A$1:$M$45</definedName>
    <definedName name="_xlnm.Print_Area" localSheetId="1">Resumen!$A$1:$L$384</definedName>
    <definedName name="Concursos_consecutivos_declarados_por_prov" localSheetId="11">[1]Introducción!#REF!</definedName>
    <definedName name="Concursos_consecutivos_declarados_por_prov">[2]Introducción!#REF!</definedName>
    <definedName name="Concursos_consecutivos_declarados_por_provincia" localSheetId="11">[1]Introducción!#REF!</definedName>
    <definedName name="Concursos_consecutivos_declarados_por_provincia">[2]Introducción!#REF!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43" l="1"/>
  <c r="C42" i="43"/>
  <c r="G53" i="47"/>
  <c r="G54" i="47"/>
  <c r="G55" i="47"/>
  <c r="G56" i="47"/>
  <c r="G57" i="47"/>
  <c r="G58" i="47"/>
  <c r="G59" i="47"/>
  <c r="G60" i="47"/>
  <c r="G61" i="47"/>
  <c r="G62" i="47"/>
  <c r="G63" i="47"/>
  <c r="G64" i="47"/>
  <c r="G65" i="47"/>
  <c r="G66" i="47"/>
  <c r="G67" i="47"/>
  <c r="G68" i="47"/>
  <c r="G69" i="47"/>
  <c r="G52" i="47"/>
  <c r="G53" i="15"/>
  <c r="G54" i="15"/>
  <c r="G55" i="15"/>
  <c r="G56" i="15"/>
  <c r="G57" i="15"/>
  <c r="G58" i="15"/>
  <c r="G59" i="15"/>
  <c r="G60" i="15"/>
  <c r="G61" i="15"/>
  <c r="G62" i="15"/>
  <c r="G63" i="15"/>
  <c r="G64" i="15"/>
  <c r="G65" i="15"/>
  <c r="G66" i="15"/>
  <c r="G67" i="15"/>
  <c r="G68" i="15"/>
  <c r="G69" i="15"/>
  <c r="G52" i="15"/>
  <c r="G54" i="20"/>
  <c r="G55" i="20"/>
  <c r="G56" i="20"/>
  <c r="G57" i="20"/>
  <c r="G58" i="20"/>
  <c r="G59" i="20"/>
  <c r="G60" i="20"/>
  <c r="G61" i="20"/>
  <c r="G62" i="20"/>
  <c r="G63" i="20"/>
  <c r="G64" i="20"/>
  <c r="G65" i="20"/>
  <c r="G66" i="20"/>
  <c r="G67" i="20"/>
  <c r="G68" i="20"/>
  <c r="G69" i="20"/>
  <c r="G70" i="20"/>
  <c r="G53" i="20"/>
  <c r="Y57" i="49" l="1"/>
  <c r="X57" i="49"/>
  <c r="W57" i="49"/>
  <c r="V57" i="49"/>
  <c r="C28" i="61" l="1"/>
  <c r="C29" i="61"/>
  <c r="C30" i="61"/>
  <c r="G55" i="43" l="1"/>
  <c r="G56" i="43"/>
  <c r="G57" i="43"/>
  <c r="G58" i="43"/>
  <c r="G59" i="43"/>
  <c r="G60" i="43"/>
  <c r="G61" i="43"/>
  <c r="G62" i="43"/>
  <c r="G63" i="43"/>
  <c r="G64" i="43"/>
  <c r="G65" i="43"/>
  <c r="G67" i="43"/>
  <c r="G68" i="43"/>
  <c r="G69" i="43"/>
  <c r="G70" i="43"/>
  <c r="G71" i="43"/>
  <c r="G54" i="43"/>
  <c r="G55" i="44"/>
  <c r="G56" i="44"/>
  <c r="G57" i="44"/>
  <c r="G58" i="44"/>
  <c r="G59" i="44"/>
  <c r="G60" i="44"/>
  <c r="G61" i="44"/>
  <c r="G62" i="44"/>
  <c r="G63" i="44"/>
  <c r="G64" i="44"/>
  <c r="G65" i="44"/>
  <c r="G66" i="44"/>
  <c r="G67" i="44"/>
  <c r="G68" i="44"/>
  <c r="G69" i="44"/>
  <c r="G70" i="44"/>
  <c r="G71" i="44"/>
  <c r="G54" i="44"/>
  <c r="G54" i="5" l="1"/>
  <c r="G55" i="5"/>
  <c r="G56" i="5"/>
  <c r="G57" i="5"/>
  <c r="G58" i="5"/>
  <c r="G59" i="5"/>
  <c r="G60" i="5"/>
  <c r="G61" i="5"/>
  <c r="G62" i="5"/>
  <c r="G63" i="5"/>
  <c r="G64" i="5"/>
  <c r="G65" i="5"/>
  <c r="G66" i="5"/>
  <c r="G67" i="5"/>
  <c r="G68" i="5"/>
  <c r="G69" i="5"/>
  <c r="G70" i="5"/>
  <c r="G53" i="5"/>
  <c r="H162" i="1"/>
  <c r="K162" i="1"/>
  <c r="J162" i="1"/>
  <c r="I162" i="1"/>
  <c r="G53" i="74"/>
  <c r="G54" i="74"/>
  <c r="G55" i="74"/>
  <c r="G56" i="74"/>
  <c r="G57" i="74"/>
  <c r="G58" i="74"/>
  <c r="G59" i="74"/>
  <c r="G60" i="74"/>
  <c r="G61" i="74"/>
  <c r="G62" i="74"/>
  <c r="G63" i="74"/>
  <c r="G64" i="74"/>
  <c r="G65" i="74"/>
  <c r="G66" i="74"/>
  <c r="G67" i="74"/>
  <c r="G68" i="74"/>
  <c r="G69" i="74"/>
  <c r="G52" i="74"/>
  <c r="G53" i="73"/>
  <c r="G54" i="73"/>
  <c r="G55" i="73"/>
  <c r="G56" i="73"/>
  <c r="G57" i="73"/>
  <c r="G58" i="73"/>
  <c r="G59" i="73"/>
  <c r="G60" i="73"/>
  <c r="G61" i="73"/>
  <c r="G62" i="73"/>
  <c r="G63" i="73"/>
  <c r="G64" i="73"/>
  <c r="G65" i="73"/>
  <c r="G66" i="73"/>
  <c r="G67" i="73"/>
  <c r="G68" i="73"/>
  <c r="G69" i="73"/>
  <c r="G52" i="73"/>
  <c r="G53" i="81"/>
  <c r="G54" i="81"/>
  <c r="G55" i="81"/>
  <c r="G56" i="81"/>
  <c r="G57" i="81"/>
  <c r="G58" i="81"/>
  <c r="G59" i="81"/>
  <c r="G60" i="81"/>
  <c r="G61" i="81"/>
  <c r="G62" i="81"/>
  <c r="G63" i="81"/>
  <c r="G64" i="81"/>
  <c r="G65" i="81"/>
  <c r="G66" i="81"/>
  <c r="G67" i="81"/>
  <c r="G68" i="81"/>
  <c r="G69" i="81"/>
  <c r="G52" i="81"/>
  <c r="G62" i="6"/>
  <c r="G63" i="6"/>
  <c r="G64" i="6"/>
  <c r="G65" i="6"/>
  <c r="G66" i="6"/>
  <c r="G67" i="6"/>
  <c r="G68" i="6"/>
  <c r="G69" i="6"/>
  <c r="G53" i="6"/>
  <c r="G54" i="6"/>
  <c r="G55" i="6"/>
  <c r="G56" i="6"/>
  <c r="G57" i="6"/>
  <c r="G58" i="6"/>
  <c r="G59" i="6"/>
  <c r="G60" i="6"/>
  <c r="G61" i="6"/>
  <c r="G52" i="6"/>
  <c r="G55" i="48"/>
  <c r="G56" i="48"/>
  <c r="G57" i="48"/>
  <c r="G58" i="48"/>
  <c r="G59" i="48"/>
  <c r="G60" i="48"/>
  <c r="G61" i="48"/>
  <c r="G62" i="48"/>
  <c r="G63" i="48"/>
  <c r="G64" i="48"/>
  <c r="G65" i="48"/>
  <c r="G66" i="48"/>
  <c r="G67" i="48"/>
  <c r="G68" i="48"/>
  <c r="G69" i="48"/>
  <c r="G70" i="48"/>
  <c r="G71" i="48"/>
  <c r="G54" i="48"/>
  <c r="G55" i="45"/>
  <c r="G56" i="45"/>
  <c r="G57" i="45"/>
  <c r="G58" i="45"/>
  <c r="G59" i="45"/>
  <c r="G60" i="45"/>
  <c r="G61" i="45"/>
  <c r="G62" i="45"/>
  <c r="G63" i="45"/>
  <c r="G64" i="45"/>
  <c r="G65" i="45"/>
  <c r="G66" i="45"/>
  <c r="G67" i="45"/>
  <c r="G68" i="45"/>
  <c r="G69" i="45"/>
  <c r="G70" i="45"/>
  <c r="G71" i="45"/>
  <c r="G54" i="45"/>
  <c r="G55" i="61"/>
  <c r="G56" i="61"/>
  <c r="G57" i="61"/>
  <c r="G58" i="61"/>
  <c r="G59" i="61"/>
  <c r="G60" i="61"/>
  <c r="G61" i="61"/>
  <c r="G62" i="61"/>
  <c r="G63" i="61"/>
  <c r="G64" i="61"/>
  <c r="G65" i="61"/>
  <c r="G66" i="61"/>
  <c r="G67" i="61"/>
  <c r="G68" i="61"/>
  <c r="G69" i="61"/>
  <c r="G70" i="61"/>
  <c r="G71" i="61"/>
  <c r="G54" i="61"/>
  <c r="G53" i="2"/>
  <c r="G54" i="2"/>
  <c r="G55" i="2"/>
  <c r="G56" i="2"/>
  <c r="G57" i="2"/>
  <c r="G58" i="2"/>
  <c r="G59" i="2"/>
  <c r="G60" i="2"/>
  <c r="G61" i="2"/>
  <c r="G62" i="2"/>
  <c r="G63" i="2"/>
  <c r="G64" i="2"/>
  <c r="G65" i="2"/>
  <c r="G66" i="2"/>
  <c r="G67" i="2"/>
  <c r="G68" i="2"/>
  <c r="G69" i="2"/>
  <c r="G52" i="2"/>
  <c r="I157" i="1"/>
  <c r="J157" i="1"/>
  <c r="K157" i="1"/>
  <c r="F71" i="43"/>
  <c r="E71" i="43"/>
  <c r="D71" i="43"/>
  <c r="C71" i="43"/>
  <c r="F70" i="43"/>
  <c r="E70" i="43"/>
  <c r="D70" i="43"/>
  <c r="C70" i="43"/>
  <c r="F69" i="43"/>
  <c r="E69" i="43"/>
  <c r="D69" i="43"/>
  <c r="C69" i="43"/>
  <c r="F68" i="43"/>
  <c r="E68" i="43"/>
  <c r="D68" i="43"/>
  <c r="C68" i="43"/>
  <c r="F67" i="43"/>
  <c r="E67" i="43"/>
  <c r="D67" i="43"/>
  <c r="C67" i="43"/>
  <c r="F66" i="43"/>
  <c r="E66" i="43"/>
  <c r="D66" i="43"/>
  <c r="C66" i="43"/>
  <c r="F65" i="43"/>
  <c r="E65" i="43"/>
  <c r="D65" i="43"/>
  <c r="C65" i="43"/>
  <c r="F64" i="43"/>
  <c r="E64" i="43"/>
  <c r="D64" i="43"/>
  <c r="C64" i="43"/>
  <c r="F63" i="43"/>
  <c r="E63" i="43"/>
  <c r="D63" i="43"/>
  <c r="C63" i="43"/>
  <c r="F62" i="43"/>
  <c r="E62" i="43"/>
  <c r="D62" i="43"/>
  <c r="C62" i="43"/>
  <c r="F61" i="43"/>
  <c r="E61" i="43"/>
  <c r="D61" i="43"/>
  <c r="C61" i="43"/>
  <c r="F60" i="43"/>
  <c r="E60" i="43"/>
  <c r="D60" i="43"/>
  <c r="C60" i="43"/>
  <c r="F59" i="43"/>
  <c r="E59" i="43"/>
  <c r="D59" i="43"/>
  <c r="C59" i="43"/>
  <c r="F58" i="43"/>
  <c r="E58" i="43"/>
  <c r="D58" i="43"/>
  <c r="C58" i="43"/>
  <c r="F57" i="43"/>
  <c r="E57" i="43"/>
  <c r="D57" i="43"/>
  <c r="C57" i="43"/>
  <c r="F56" i="43"/>
  <c r="E56" i="43"/>
  <c r="D56" i="43"/>
  <c r="C56" i="43"/>
  <c r="F55" i="43"/>
  <c r="E55" i="43"/>
  <c r="D55" i="43"/>
  <c r="C55" i="43"/>
  <c r="F54" i="43"/>
  <c r="E54" i="43"/>
  <c r="D54" i="43"/>
  <c r="C54" i="43"/>
  <c r="C30" i="42"/>
  <c r="C31" i="42"/>
  <c r="C32" i="42"/>
  <c r="C33" i="42"/>
  <c r="C34" i="42"/>
  <c r="C35" i="42"/>
  <c r="C36" i="42"/>
  <c r="C37" i="42"/>
  <c r="C38" i="42"/>
  <c r="C39" i="42"/>
  <c r="C40" i="42"/>
  <c r="C41" i="42"/>
  <c r="C42" i="42"/>
  <c r="C43" i="42"/>
  <c r="C44" i="42"/>
  <c r="C45" i="42"/>
  <c r="C46" i="42"/>
  <c r="C47" i="42"/>
  <c r="F69" i="47"/>
  <c r="E69" i="47"/>
  <c r="D69" i="47"/>
  <c r="C69" i="47"/>
  <c r="F68" i="47"/>
  <c r="E68" i="47"/>
  <c r="D68" i="47"/>
  <c r="C68" i="47"/>
  <c r="F67" i="47"/>
  <c r="E67" i="47"/>
  <c r="D67" i="47"/>
  <c r="C67" i="47"/>
  <c r="F66" i="47"/>
  <c r="E66" i="47"/>
  <c r="D66" i="47"/>
  <c r="C66" i="47"/>
  <c r="F65" i="47"/>
  <c r="E65" i="47"/>
  <c r="D65" i="47"/>
  <c r="C65" i="47"/>
  <c r="F64" i="47"/>
  <c r="E64" i="47"/>
  <c r="D64" i="47"/>
  <c r="C64" i="47"/>
  <c r="F63" i="47"/>
  <c r="E63" i="47"/>
  <c r="D63" i="47"/>
  <c r="C63" i="47"/>
  <c r="F62" i="47"/>
  <c r="E62" i="47"/>
  <c r="D62" i="47"/>
  <c r="C62" i="47"/>
  <c r="F61" i="47"/>
  <c r="E61" i="47"/>
  <c r="D61" i="47"/>
  <c r="C61" i="47"/>
  <c r="F60" i="47"/>
  <c r="E60" i="47"/>
  <c r="D60" i="47"/>
  <c r="C60" i="47"/>
  <c r="F59" i="47"/>
  <c r="E59" i="47"/>
  <c r="D59" i="47"/>
  <c r="C59" i="47"/>
  <c r="F58" i="47"/>
  <c r="E58" i="47"/>
  <c r="D58" i="47"/>
  <c r="C58" i="47"/>
  <c r="F57" i="47"/>
  <c r="E57" i="47"/>
  <c r="D57" i="47"/>
  <c r="C57" i="47"/>
  <c r="F56" i="47"/>
  <c r="E56" i="47"/>
  <c r="D56" i="47"/>
  <c r="C56" i="47"/>
  <c r="F55" i="47"/>
  <c r="E55" i="47"/>
  <c r="D55" i="47"/>
  <c r="C55" i="47"/>
  <c r="F54" i="47"/>
  <c r="E54" i="47"/>
  <c r="D54" i="47"/>
  <c r="C54" i="47"/>
  <c r="F53" i="47"/>
  <c r="E53" i="47"/>
  <c r="D53" i="47"/>
  <c r="C53" i="47"/>
  <c r="F52" i="47"/>
  <c r="E52" i="47"/>
  <c r="D52" i="47"/>
  <c r="C52" i="47"/>
  <c r="G54" i="42"/>
  <c r="G55" i="42"/>
  <c r="G56" i="42"/>
  <c r="G57" i="42"/>
  <c r="G58" i="42"/>
  <c r="G59" i="42"/>
  <c r="G60" i="42"/>
  <c r="G61" i="42"/>
  <c r="G62" i="42"/>
  <c r="G63" i="42"/>
  <c r="G64" i="42"/>
  <c r="G65" i="42"/>
  <c r="G66" i="42"/>
  <c r="G67" i="42"/>
  <c r="G68" i="42"/>
  <c r="G69" i="42"/>
  <c r="G70" i="42"/>
  <c r="G71" i="42"/>
  <c r="F71" i="42"/>
  <c r="E71" i="42"/>
  <c r="D71" i="42"/>
  <c r="C71" i="42"/>
  <c r="F70" i="42"/>
  <c r="E70" i="42"/>
  <c r="D70" i="42"/>
  <c r="C70" i="42"/>
  <c r="F69" i="42"/>
  <c r="E69" i="42"/>
  <c r="D69" i="42"/>
  <c r="C69" i="42"/>
  <c r="F68" i="42"/>
  <c r="E68" i="42"/>
  <c r="D68" i="42"/>
  <c r="C68" i="42"/>
  <c r="F67" i="42"/>
  <c r="E67" i="42"/>
  <c r="D67" i="42"/>
  <c r="C67" i="42"/>
  <c r="F66" i="42"/>
  <c r="E66" i="42"/>
  <c r="D66" i="42"/>
  <c r="C66" i="42"/>
  <c r="F65" i="42"/>
  <c r="E65" i="42"/>
  <c r="D65" i="42"/>
  <c r="C65" i="42"/>
  <c r="F64" i="42"/>
  <c r="E64" i="42"/>
  <c r="D64" i="42"/>
  <c r="C64" i="42"/>
  <c r="F63" i="42"/>
  <c r="E63" i="42"/>
  <c r="D63" i="42"/>
  <c r="C63" i="42"/>
  <c r="F62" i="42"/>
  <c r="E62" i="42"/>
  <c r="D62" i="42"/>
  <c r="C62" i="42"/>
  <c r="F61" i="42"/>
  <c r="E61" i="42"/>
  <c r="D61" i="42"/>
  <c r="C61" i="42"/>
  <c r="F60" i="42"/>
  <c r="E60" i="42"/>
  <c r="D60" i="42"/>
  <c r="C60" i="42"/>
  <c r="F59" i="42"/>
  <c r="E59" i="42"/>
  <c r="D59" i="42"/>
  <c r="C59" i="42"/>
  <c r="F58" i="42"/>
  <c r="E58" i="42"/>
  <c r="D58" i="42"/>
  <c r="C58" i="42"/>
  <c r="F57" i="42"/>
  <c r="E57" i="42"/>
  <c r="D57" i="42"/>
  <c r="C57" i="42"/>
  <c r="F56" i="42"/>
  <c r="E56" i="42"/>
  <c r="D56" i="42"/>
  <c r="C56" i="42"/>
  <c r="F55" i="42"/>
  <c r="E55" i="42"/>
  <c r="D55" i="42"/>
  <c r="C55" i="42"/>
  <c r="F54" i="42"/>
  <c r="E54" i="42"/>
  <c r="D54" i="42"/>
  <c r="C54" i="42"/>
  <c r="F71" i="44"/>
  <c r="E71" i="44"/>
  <c r="D71" i="44"/>
  <c r="C71" i="44"/>
  <c r="F70" i="44"/>
  <c r="E70" i="44"/>
  <c r="D70" i="44"/>
  <c r="C70" i="44"/>
  <c r="F69" i="44"/>
  <c r="E69" i="44"/>
  <c r="D69" i="44"/>
  <c r="C69" i="44"/>
  <c r="F68" i="44"/>
  <c r="E68" i="44"/>
  <c r="D68" i="44"/>
  <c r="C68" i="44"/>
  <c r="F67" i="44"/>
  <c r="E67" i="44"/>
  <c r="D67" i="44"/>
  <c r="C67" i="44"/>
  <c r="F66" i="44"/>
  <c r="E66" i="44"/>
  <c r="D66" i="44"/>
  <c r="C66" i="44"/>
  <c r="F65" i="44"/>
  <c r="E65" i="44"/>
  <c r="D65" i="44"/>
  <c r="C65" i="44"/>
  <c r="F64" i="44"/>
  <c r="E64" i="44"/>
  <c r="D64" i="44"/>
  <c r="C64" i="44"/>
  <c r="F63" i="44"/>
  <c r="E63" i="44"/>
  <c r="D63" i="44"/>
  <c r="C63" i="44"/>
  <c r="F62" i="44"/>
  <c r="E62" i="44"/>
  <c r="D62" i="44"/>
  <c r="C62" i="44"/>
  <c r="F61" i="44"/>
  <c r="E61" i="44"/>
  <c r="D61" i="44"/>
  <c r="C61" i="44"/>
  <c r="F60" i="44"/>
  <c r="E60" i="44"/>
  <c r="D60" i="44"/>
  <c r="C60" i="44"/>
  <c r="F59" i="44"/>
  <c r="E59" i="44"/>
  <c r="D59" i="44"/>
  <c r="C59" i="44"/>
  <c r="F58" i="44"/>
  <c r="E58" i="44"/>
  <c r="D58" i="44"/>
  <c r="C58" i="44"/>
  <c r="F57" i="44"/>
  <c r="E57" i="44"/>
  <c r="D57" i="44"/>
  <c r="C57" i="44"/>
  <c r="F56" i="44"/>
  <c r="E56" i="44"/>
  <c r="D56" i="44"/>
  <c r="C56" i="44"/>
  <c r="F55" i="44"/>
  <c r="E55" i="44"/>
  <c r="D55" i="44"/>
  <c r="C55" i="44"/>
  <c r="F54" i="44"/>
  <c r="E54" i="44"/>
  <c r="D54" i="44"/>
  <c r="C54" i="44"/>
  <c r="F71" i="36"/>
  <c r="E71" i="36"/>
  <c r="D71" i="36"/>
  <c r="C71" i="36"/>
  <c r="F70" i="36"/>
  <c r="E70" i="36"/>
  <c r="D70" i="36"/>
  <c r="C70" i="36"/>
  <c r="F69" i="36"/>
  <c r="E69" i="36"/>
  <c r="D69" i="36"/>
  <c r="C69" i="36"/>
  <c r="F68" i="36"/>
  <c r="E68" i="36"/>
  <c r="D68" i="36"/>
  <c r="C68" i="36"/>
  <c r="F67" i="36"/>
  <c r="E67" i="36"/>
  <c r="D67" i="36"/>
  <c r="C67" i="36"/>
  <c r="F66" i="36"/>
  <c r="E66" i="36"/>
  <c r="D66" i="36"/>
  <c r="C66" i="36"/>
  <c r="F65" i="36"/>
  <c r="E65" i="36"/>
  <c r="D65" i="36"/>
  <c r="C65" i="36"/>
  <c r="F64" i="36"/>
  <c r="E64" i="36"/>
  <c r="D64" i="36"/>
  <c r="C64" i="36"/>
  <c r="F63" i="36"/>
  <c r="E63" i="36"/>
  <c r="D63" i="36"/>
  <c r="C63" i="36"/>
  <c r="F62" i="36"/>
  <c r="E62" i="36"/>
  <c r="D62" i="36"/>
  <c r="C62" i="36"/>
  <c r="F61" i="36"/>
  <c r="E61" i="36"/>
  <c r="D61" i="36"/>
  <c r="C61" i="36"/>
  <c r="F60" i="36"/>
  <c r="E60" i="36"/>
  <c r="D60" i="36"/>
  <c r="C60" i="36"/>
  <c r="F59" i="36"/>
  <c r="E59" i="36"/>
  <c r="D59" i="36"/>
  <c r="C59" i="36"/>
  <c r="F58" i="36"/>
  <c r="E58" i="36"/>
  <c r="D58" i="36"/>
  <c r="C58" i="36"/>
  <c r="F57" i="36"/>
  <c r="E57" i="36"/>
  <c r="D57" i="36"/>
  <c r="C57" i="36"/>
  <c r="F56" i="36"/>
  <c r="E56" i="36"/>
  <c r="D56" i="36"/>
  <c r="C56" i="36"/>
  <c r="F55" i="36"/>
  <c r="E55" i="36"/>
  <c r="D55" i="36"/>
  <c r="C55" i="36"/>
  <c r="F54" i="36"/>
  <c r="E54" i="36"/>
  <c r="D54" i="36"/>
  <c r="C54" i="36"/>
  <c r="F70" i="20"/>
  <c r="E70" i="20"/>
  <c r="D70" i="20"/>
  <c r="C70" i="20"/>
  <c r="F69" i="20"/>
  <c r="E69" i="20"/>
  <c r="D69" i="20"/>
  <c r="C69" i="20"/>
  <c r="F68" i="20"/>
  <c r="E68" i="20"/>
  <c r="D68" i="20"/>
  <c r="C68" i="20"/>
  <c r="F67" i="20"/>
  <c r="E67" i="20"/>
  <c r="D67" i="20"/>
  <c r="C67" i="20"/>
  <c r="F66" i="20"/>
  <c r="E66" i="20"/>
  <c r="D66" i="20"/>
  <c r="C66" i="20"/>
  <c r="F65" i="20"/>
  <c r="E65" i="20"/>
  <c r="D65" i="20"/>
  <c r="C65" i="20"/>
  <c r="F64" i="20"/>
  <c r="E64" i="20"/>
  <c r="D64" i="20"/>
  <c r="C64" i="20"/>
  <c r="F63" i="20"/>
  <c r="E63" i="20"/>
  <c r="D63" i="20"/>
  <c r="C63" i="20"/>
  <c r="F62" i="20"/>
  <c r="E62" i="20"/>
  <c r="D62" i="20"/>
  <c r="C62" i="20"/>
  <c r="F61" i="20"/>
  <c r="E61" i="20"/>
  <c r="D61" i="20"/>
  <c r="C61" i="20"/>
  <c r="F60" i="20"/>
  <c r="E60" i="20"/>
  <c r="D60" i="20"/>
  <c r="C60" i="20"/>
  <c r="F59" i="20"/>
  <c r="E59" i="20"/>
  <c r="D59" i="20"/>
  <c r="C59" i="20"/>
  <c r="F58" i="20"/>
  <c r="E58" i="20"/>
  <c r="D58" i="20"/>
  <c r="C58" i="20"/>
  <c r="F57" i="20"/>
  <c r="E57" i="20"/>
  <c r="D57" i="20"/>
  <c r="C57" i="20"/>
  <c r="F56" i="20"/>
  <c r="E56" i="20"/>
  <c r="D56" i="20"/>
  <c r="C56" i="20"/>
  <c r="F55" i="20"/>
  <c r="E55" i="20"/>
  <c r="D55" i="20"/>
  <c r="C55" i="20"/>
  <c r="F54" i="20"/>
  <c r="E54" i="20"/>
  <c r="D54" i="20"/>
  <c r="C54" i="20"/>
  <c r="F53" i="20"/>
  <c r="E53" i="20"/>
  <c r="D53" i="20"/>
  <c r="C53" i="20"/>
  <c r="C53" i="15"/>
  <c r="D53" i="15"/>
  <c r="E53" i="15"/>
  <c r="F53" i="15"/>
  <c r="C54" i="15"/>
  <c r="D54" i="15"/>
  <c r="E54" i="15"/>
  <c r="F54" i="15"/>
  <c r="C55" i="15"/>
  <c r="D55" i="15"/>
  <c r="E55" i="15"/>
  <c r="F55" i="15"/>
  <c r="C56" i="15"/>
  <c r="D56" i="15"/>
  <c r="E56" i="15"/>
  <c r="F56" i="15"/>
  <c r="C57" i="15"/>
  <c r="D57" i="15"/>
  <c r="E57" i="15"/>
  <c r="F57" i="15"/>
  <c r="C58" i="15"/>
  <c r="D58" i="15"/>
  <c r="E58" i="15"/>
  <c r="F58" i="15"/>
  <c r="C59" i="15"/>
  <c r="D59" i="15"/>
  <c r="E59" i="15"/>
  <c r="F59" i="15"/>
  <c r="C60" i="15"/>
  <c r="D60" i="15"/>
  <c r="E60" i="15"/>
  <c r="F60" i="15"/>
  <c r="C61" i="15"/>
  <c r="D61" i="15"/>
  <c r="E61" i="15"/>
  <c r="F61" i="15"/>
  <c r="C62" i="15"/>
  <c r="D62" i="15"/>
  <c r="E62" i="15"/>
  <c r="F62" i="15"/>
  <c r="C63" i="15"/>
  <c r="D63" i="15"/>
  <c r="E63" i="15"/>
  <c r="F63" i="15"/>
  <c r="C64" i="15"/>
  <c r="D64" i="15"/>
  <c r="E64" i="15"/>
  <c r="F64" i="15"/>
  <c r="C65" i="15"/>
  <c r="D65" i="15"/>
  <c r="E65" i="15"/>
  <c r="F65" i="15"/>
  <c r="C66" i="15"/>
  <c r="D66" i="15"/>
  <c r="E66" i="15"/>
  <c r="F66" i="15"/>
  <c r="C67" i="15"/>
  <c r="D67" i="15"/>
  <c r="E67" i="15"/>
  <c r="F67" i="15"/>
  <c r="C68" i="15"/>
  <c r="D68" i="15"/>
  <c r="E68" i="15"/>
  <c r="F68" i="15"/>
  <c r="D52" i="15"/>
  <c r="E52" i="15"/>
  <c r="F52" i="15"/>
  <c r="C69" i="15"/>
  <c r="D69" i="15"/>
  <c r="E69" i="15"/>
  <c r="F69" i="15"/>
  <c r="C52" i="15" l="1"/>
  <c r="F69" i="6"/>
  <c r="E69" i="6"/>
  <c r="D69" i="6"/>
  <c r="C69" i="6"/>
  <c r="F68" i="6"/>
  <c r="E68" i="6"/>
  <c r="D68" i="6"/>
  <c r="C68" i="6"/>
  <c r="F67" i="6"/>
  <c r="E67" i="6"/>
  <c r="D67" i="6"/>
  <c r="C67" i="6"/>
  <c r="F66" i="6"/>
  <c r="E66" i="6"/>
  <c r="D66" i="6"/>
  <c r="C66" i="6"/>
  <c r="F65" i="6"/>
  <c r="E65" i="6"/>
  <c r="D65" i="6"/>
  <c r="C65" i="6"/>
  <c r="F64" i="6"/>
  <c r="E64" i="6"/>
  <c r="D64" i="6"/>
  <c r="C64" i="6"/>
  <c r="F63" i="6"/>
  <c r="E63" i="6"/>
  <c r="D63" i="6"/>
  <c r="C63" i="6"/>
  <c r="F62" i="6"/>
  <c r="E62" i="6"/>
  <c r="D62" i="6"/>
  <c r="C62" i="6"/>
  <c r="F61" i="6"/>
  <c r="E61" i="6"/>
  <c r="D61" i="6"/>
  <c r="C61" i="6"/>
  <c r="F60" i="6"/>
  <c r="E60" i="6"/>
  <c r="D60" i="6"/>
  <c r="C60" i="6"/>
  <c r="F59" i="6"/>
  <c r="E59" i="6"/>
  <c r="D59" i="6"/>
  <c r="C59" i="6"/>
  <c r="F58" i="6"/>
  <c r="E58" i="6"/>
  <c r="D58" i="6"/>
  <c r="C58" i="6"/>
  <c r="F57" i="6"/>
  <c r="E57" i="6"/>
  <c r="D57" i="6"/>
  <c r="C57" i="6"/>
  <c r="F56" i="6"/>
  <c r="E56" i="6"/>
  <c r="D56" i="6"/>
  <c r="C56" i="6"/>
  <c r="F55" i="6"/>
  <c r="E55" i="6"/>
  <c r="D55" i="6"/>
  <c r="C55" i="6"/>
  <c r="F54" i="6"/>
  <c r="E54" i="6"/>
  <c r="D54" i="6"/>
  <c r="C54" i="6"/>
  <c r="F53" i="6"/>
  <c r="E53" i="6"/>
  <c r="D53" i="6"/>
  <c r="C53" i="6"/>
  <c r="F52" i="6"/>
  <c r="E52" i="6"/>
  <c r="D52" i="6"/>
  <c r="C52" i="6"/>
  <c r="F70" i="5"/>
  <c r="E70" i="5"/>
  <c r="D70" i="5"/>
  <c r="C70" i="5"/>
  <c r="F69" i="5"/>
  <c r="E69" i="5"/>
  <c r="D69" i="5"/>
  <c r="C69" i="5"/>
  <c r="F68" i="5"/>
  <c r="E68" i="5"/>
  <c r="D68" i="5"/>
  <c r="C68" i="5"/>
  <c r="F67" i="5"/>
  <c r="E67" i="5"/>
  <c r="D67" i="5"/>
  <c r="C67" i="5"/>
  <c r="F66" i="5"/>
  <c r="E66" i="5"/>
  <c r="D66" i="5"/>
  <c r="C66" i="5"/>
  <c r="F65" i="5"/>
  <c r="E65" i="5"/>
  <c r="D65" i="5"/>
  <c r="C65" i="5"/>
  <c r="F64" i="5"/>
  <c r="E64" i="5"/>
  <c r="D64" i="5"/>
  <c r="C64" i="5"/>
  <c r="F63" i="5"/>
  <c r="E63" i="5"/>
  <c r="D63" i="5"/>
  <c r="C63" i="5"/>
  <c r="F62" i="5"/>
  <c r="E62" i="5"/>
  <c r="D62" i="5"/>
  <c r="C62" i="5"/>
  <c r="F61" i="5"/>
  <c r="E61" i="5"/>
  <c r="D61" i="5"/>
  <c r="C61" i="5"/>
  <c r="F60" i="5"/>
  <c r="E60" i="5"/>
  <c r="D60" i="5"/>
  <c r="C60" i="5"/>
  <c r="F59" i="5"/>
  <c r="E59" i="5"/>
  <c r="D59" i="5"/>
  <c r="C59" i="5"/>
  <c r="F58" i="5"/>
  <c r="E58" i="5"/>
  <c r="D58" i="5"/>
  <c r="C58" i="5"/>
  <c r="F57" i="5"/>
  <c r="E57" i="5"/>
  <c r="D57" i="5"/>
  <c r="C57" i="5"/>
  <c r="F56" i="5"/>
  <c r="E56" i="5"/>
  <c r="D56" i="5"/>
  <c r="C56" i="5"/>
  <c r="F55" i="5"/>
  <c r="E55" i="5"/>
  <c r="D55" i="5"/>
  <c r="C55" i="5"/>
  <c r="F54" i="5"/>
  <c r="E54" i="5"/>
  <c r="D54" i="5"/>
  <c r="C54" i="5"/>
  <c r="F53" i="5"/>
  <c r="E53" i="5"/>
  <c r="D53" i="5"/>
  <c r="C53" i="5"/>
  <c r="F69" i="74"/>
  <c r="E69" i="74"/>
  <c r="D69" i="74"/>
  <c r="C69" i="74"/>
  <c r="F68" i="74"/>
  <c r="E68" i="74"/>
  <c r="D68" i="74"/>
  <c r="C68" i="74"/>
  <c r="F67" i="74"/>
  <c r="E67" i="74"/>
  <c r="D67" i="74"/>
  <c r="C67" i="74"/>
  <c r="F66" i="74"/>
  <c r="E66" i="74"/>
  <c r="D66" i="74"/>
  <c r="C66" i="74"/>
  <c r="F65" i="74"/>
  <c r="E65" i="74"/>
  <c r="D65" i="74"/>
  <c r="C65" i="74"/>
  <c r="F64" i="74"/>
  <c r="E64" i="74"/>
  <c r="D64" i="74"/>
  <c r="C64" i="74"/>
  <c r="F63" i="74"/>
  <c r="E63" i="74"/>
  <c r="D63" i="74"/>
  <c r="C63" i="74"/>
  <c r="F62" i="74"/>
  <c r="E62" i="74"/>
  <c r="D62" i="74"/>
  <c r="C62" i="74"/>
  <c r="F61" i="74"/>
  <c r="E61" i="74"/>
  <c r="D61" i="74"/>
  <c r="C61" i="74"/>
  <c r="F60" i="74"/>
  <c r="E60" i="74"/>
  <c r="D60" i="74"/>
  <c r="C60" i="74"/>
  <c r="F59" i="74"/>
  <c r="E59" i="74"/>
  <c r="D59" i="74"/>
  <c r="C59" i="74"/>
  <c r="F58" i="74"/>
  <c r="E58" i="74"/>
  <c r="D58" i="74"/>
  <c r="C58" i="74"/>
  <c r="F57" i="74"/>
  <c r="E57" i="74"/>
  <c r="D57" i="74"/>
  <c r="C57" i="74"/>
  <c r="F56" i="74"/>
  <c r="E56" i="74"/>
  <c r="D56" i="74"/>
  <c r="C56" i="74"/>
  <c r="F55" i="74"/>
  <c r="E55" i="74"/>
  <c r="D55" i="74"/>
  <c r="C55" i="74"/>
  <c r="F54" i="74"/>
  <c r="E54" i="74"/>
  <c r="D54" i="74"/>
  <c r="C54" i="74"/>
  <c r="F53" i="74"/>
  <c r="E53" i="74"/>
  <c r="D53" i="74"/>
  <c r="C53" i="74"/>
  <c r="F52" i="74"/>
  <c r="E52" i="74"/>
  <c r="D52" i="74"/>
  <c r="C52" i="74"/>
  <c r="F69" i="73"/>
  <c r="E69" i="73"/>
  <c r="D69" i="73"/>
  <c r="C69" i="73"/>
  <c r="F68" i="73"/>
  <c r="E68" i="73"/>
  <c r="D68" i="73"/>
  <c r="C68" i="73"/>
  <c r="F67" i="73"/>
  <c r="E67" i="73"/>
  <c r="D67" i="73"/>
  <c r="C67" i="73"/>
  <c r="F66" i="73"/>
  <c r="E66" i="73"/>
  <c r="D66" i="73"/>
  <c r="C66" i="73"/>
  <c r="F65" i="73"/>
  <c r="E65" i="73"/>
  <c r="D65" i="73"/>
  <c r="C65" i="73"/>
  <c r="F64" i="73"/>
  <c r="E64" i="73"/>
  <c r="D64" i="73"/>
  <c r="C64" i="73"/>
  <c r="F63" i="73"/>
  <c r="E63" i="73"/>
  <c r="D63" i="73"/>
  <c r="C63" i="73"/>
  <c r="F62" i="73"/>
  <c r="E62" i="73"/>
  <c r="D62" i="73"/>
  <c r="C62" i="73"/>
  <c r="F61" i="73"/>
  <c r="E61" i="73"/>
  <c r="D61" i="73"/>
  <c r="C61" i="73"/>
  <c r="F60" i="73"/>
  <c r="E60" i="73"/>
  <c r="D60" i="73"/>
  <c r="C60" i="73"/>
  <c r="F59" i="73"/>
  <c r="E59" i="73"/>
  <c r="D59" i="73"/>
  <c r="C59" i="73"/>
  <c r="F58" i="73"/>
  <c r="E58" i="73"/>
  <c r="D58" i="73"/>
  <c r="C58" i="73"/>
  <c r="F57" i="73"/>
  <c r="E57" i="73"/>
  <c r="D57" i="73"/>
  <c r="C57" i="73"/>
  <c r="F56" i="73"/>
  <c r="E56" i="73"/>
  <c r="D56" i="73"/>
  <c r="C56" i="73"/>
  <c r="F55" i="73"/>
  <c r="E55" i="73"/>
  <c r="D55" i="73"/>
  <c r="C55" i="73"/>
  <c r="F54" i="73"/>
  <c r="E54" i="73"/>
  <c r="D54" i="73"/>
  <c r="C54" i="73"/>
  <c r="F53" i="73"/>
  <c r="E53" i="73"/>
  <c r="D53" i="73"/>
  <c r="C53" i="73"/>
  <c r="F52" i="73"/>
  <c r="E52" i="73"/>
  <c r="D52" i="73"/>
  <c r="C52" i="73"/>
  <c r="F68" i="81"/>
  <c r="E68" i="81"/>
  <c r="D68" i="81"/>
  <c r="C68" i="81"/>
  <c r="F67" i="81"/>
  <c r="E67" i="81"/>
  <c r="D67" i="81"/>
  <c r="C67" i="81"/>
  <c r="F66" i="81"/>
  <c r="E66" i="81"/>
  <c r="D66" i="81"/>
  <c r="C66" i="81"/>
  <c r="F65" i="81"/>
  <c r="E65" i="81"/>
  <c r="D65" i="81"/>
  <c r="C65" i="81"/>
  <c r="F64" i="81"/>
  <c r="E64" i="81"/>
  <c r="D64" i="81"/>
  <c r="C64" i="81"/>
  <c r="F63" i="81"/>
  <c r="E63" i="81"/>
  <c r="D63" i="81"/>
  <c r="C63" i="81"/>
  <c r="F62" i="81"/>
  <c r="E62" i="81"/>
  <c r="D62" i="81"/>
  <c r="C62" i="81"/>
  <c r="F61" i="81"/>
  <c r="E61" i="81"/>
  <c r="D61" i="81"/>
  <c r="C61" i="81"/>
  <c r="F60" i="81"/>
  <c r="E60" i="81"/>
  <c r="D60" i="81"/>
  <c r="C60" i="81"/>
  <c r="F59" i="81"/>
  <c r="E59" i="81"/>
  <c r="D59" i="81"/>
  <c r="C59" i="81"/>
  <c r="F58" i="81"/>
  <c r="E58" i="81"/>
  <c r="D58" i="81"/>
  <c r="C58" i="81"/>
  <c r="F57" i="81"/>
  <c r="E57" i="81"/>
  <c r="D57" i="81"/>
  <c r="C57" i="81"/>
  <c r="F56" i="81"/>
  <c r="E56" i="81"/>
  <c r="D56" i="81"/>
  <c r="C56" i="81"/>
  <c r="F55" i="81"/>
  <c r="E55" i="81"/>
  <c r="D55" i="81"/>
  <c r="C55" i="81"/>
  <c r="F54" i="81"/>
  <c r="E54" i="81"/>
  <c r="D54" i="81"/>
  <c r="C54" i="81"/>
  <c r="F53" i="81"/>
  <c r="E53" i="81"/>
  <c r="D53" i="81"/>
  <c r="C53" i="81"/>
  <c r="F52" i="81"/>
  <c r="E52" i="81"/>
  <c r="D52" i="81"/>
  <c r="C52" i="81"/>
  <c r="C55" i="48" l="1"/>
  <c r="D55" i="48"/>
  <c r="E55" i="48"/>
  <c r="F55" i="48"/>
  <c r="C56" i="48"/>
  <c r="D56" i="48"/>
  <c r="E56" i="48"/>
  <c r="F56" i="48"/>
  <c r="C57" i="48"/>
  <c r="D57" i="48"/>
  <c r="E57" i="48"/>
  <c r="F57" i="48"/>
  <c r="C58" i="48"/>
  <c r="D58" i="48"/>
  <c r="E58" i="48"/>
  <c r="F58" i="48"/>
  <c r="C59" i="48"/>
  <c r="D59" i="48"/>
  <c r="E59" i="48"/>
  <c r="F59" i="48"/>
  <c r="C60" i="48"/>
  <c r="D60" i="48"/>
  <c r="E60" i="48"/>
  <c r="F60" i="48"/>
  <c r="C61" i="48"/>
  <c r="D61" i="48"/>
  <c r="E61" i="48"/>
  <c r="F61" i="48"/>
  <c r="C62" i="48"/>
  <c r="D62" i="48"/>
  <c r="E62" i="48"/>
  <c r="F62" i="48"/>
  <c r="C63" i="48"/>
  <c r="D63" i="48"/>
  <c r="E63" i="48"/>
  <c r="F63" i="48"/>
  <c r="C64" i="48"/>
  <c r="D64" i="48"/>
  <c r="E64" i="48"/>
  <c r="F64" i="48"/>
  <c r="C65" i="48"/>
  <c r="D65" i="48"/>
  <c r="E65" i="48"/>
  <c r="F65" i="48"/>
  <c r="C66" i="48"/>
  <c r="D66" i="48"/>
  <c r="E66" i="48"/>
  <c r="F66" i="48"/>
  <c r="C67" i="48"/>
  <c r="D67" i="48"/>
  <c r="E67" i="48"/>
  <c r="F67" i="48"/>
  <c r="C68" i="48"/>
  <c r="D68" i="48"/>
  <c r="E68" i="48"/>
  <c r="F68" i="48"/>
  <c r="C69" i="48"/>
  <c r="D69" i="48"/>
  <c r="E69" i="48"/>
  <c r="F69" i="48"/>
  <c r="C70" i="48"/>
  <c r="D70" i="48"/>
  <c r="E70" i="48"/>
  <c r="F70" i="48"/>
  <c r="C71" i="48"/>
  <c r="D71" i="48"/>
  <c r="E71" i="48"/>
  <c r="F71" i="48"/>
  <c r="D54" i="48"/>
  <c r="E54" i="48"/>
  <c r="F54" i="48"/>
  <c r="C54" i="48"/>
  <c r="C52" i="2"/>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C71" i="45"/>
  <c r="D71" i="45"/>
  <c r="E71" i="45"/>
  <c r="F71" i="45"/>
  <c r="D54" i="45"/>
  <c r="E54" i="45"/>
  <c r="F54" i="45"/>
  <c r="C54" i="45"/>
  <c r="D54" i="61"/>
  <c r="E54" i="61"/>
  <c r="F54" i="61"/>
  <c r="C54" i="61"/>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71" i="61"/>
  <c r="D71" i="61"/>
  <c r="E71" i="61"/>
  <c r="F71" i="61"/>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K161" i="1"/>
  <c r="J161" i="1"/>
  <c r="I161" i="1"/>
  <c r="G71" i="36"/>
  <c r="G55" i="36"/>
  <c r="G56" i="36"/>
  <c r="G57" i="36"/>
  <c r="G58" i="36"/>
  <c r="G59" i="36"/>
  <c r="G60" i="36"/>
  <c r="G61" i="36"/>
  <c r="G62" i="36"/>
  <c r="G63" i="36"/>
  <c r="G64" i="36"/>
  <c r="G65" i="36"/>
  <c r="G66" i="36"/>
  <c r="G67" i="36"/>
  <c r="G68" i="36"/>
  <c r="G69" i="36"/>
  <c r="G70" i="36"/>
  <c r="G54" i="36"/>
  <c r="K160" i="1" l="1"/>
  <c r="J160" i="1"/>
  <c r="I160" i="1"/>
  <c r="K159" i="1"/>
  <c r="K158" i="1"/>
  <c r="K156" i="1"/>
  <c r="J159" i="1"/>
  <c r="J158" i="1"/>
  <c r="J156" i="1"/>
  <c r="I159" i="1"/>
  <c r="C45" i="81"/>
  <c r="C44" i="81"/>
  <c r="C43" i="81"/>
  <c r="C42" i="81"/>
  <c r="C41" i="81"/>
  <c r="C40" i="81"/>
  <c r="C39" i="81"/>
  <c r="C38" i="81"/>
  <c r="C37" i="81"/>
  <c r="C36" i="81"/>
  <c r="C35" i="81"/>
  <c r="C34" i="81"/>
  <c r="C33" i="81"/>
  <c r="C32" i="81"/>
  <c r="C31" i="81"/>
  <c r="C30" i="81"/>
  <c r="C29" i="81"/>
  <c r="C28" i="81"/>
  <c r="I158" i="1"/>
  <c r="I156" i="1"/>
  <c r="I155" i="1"/>
  <c r="I154" i="1"/>
  <c r="C28" i="78"/>
  <c r="C29" i="78"/>
  <c r="C30" i="78"/>
  <c r="C31" i="78"/>
  <c r="C32" i="78"/>
  <c r="C33" i="78"/>
  <c r="C34" i="78"/>
  <c r="C35" i="78"/>
  <c r="C36" i="78"/>
  <c r="C37" i="78"/>
  <c r="C38" i="78"/>
  <c r="C39" i="78"/>
  <c r="C40" i="78"/>
  <c r="C41" i="78"/>
  <c r="C42" i="78"/>
  <c r="C43" i="78"/>
  <c r="C44" i="78"/>
  <c r="C45" i="78"/>
  <c r="C28" i="77"/>
  <c r="C29" i="77"/>
  <c r="C30" i="77"/>
  <c r="C31" i="77"/>
  <c r="C32" i="77"/>
  <c r="C33" i="77"/>
  <c r="C34" i="77"/>
  <c r="C35" i="77"/>
  <c r="C36" i="77"/>
  <c r="C37" i="77"/>
  <c r="C38" i="77"/>
  <c r="C39" i="77"/>
  <c r="C40" i="77"/>
  <c r="C41" i="77"/>
  <c r="C42" i="77"/>
  <c r="C43" i="77"/>
  <c r="C44" i="77"/>
  <c r="C45" i="77"/>
  <c r="C28" i="75"/>
  <c r="C29" i="75"/>
  <c r="C30" i="75"/>
  <c r="C31" i="75"/>
  <c r="C32" i="75"/>
  <c r="C33" i="75"/>
  <c r="C34" i="75"/>
  <c r="C35" i="75"/>
  <c r="C36" i="75"/>
  <c r="C37" i="75"/>
  <c r="C38" i="75"/>
  <c r="C39" i="75"/>
  <c r="C40" i="75"/>
  <c r="C41" i="75"/>
  <c r="C42" i="75"/>
  <c r="C43" i="75"/>
  <c r="C44" i="75"/>
  <c r="C45" i="75"/>
  <c r="C28" i="74"/>
  <c r="C29" i="74"/>
  <c r="C30" i="74"/>
  <c r="C31" i="74"/>
  <c r="C32" i="74"/>
  <c r="C33" i="74"/>
  <c r="C34" i="74"/>
  <c r="C35" i="74"/>
  <c r="C36" i="74"/>
  <c r="C37" i="74"/>
  <c r="C38" i="74"/>
  <c r="C39" i="74"/>
  <c r="C40" i="74"/>
  <c r="C41" i="74"/>
  <c r="C42" i="74"/>
  <c r="C43" i="74"/>
  <c r="C44" i="74"/>
  <c r="C45" i="74"/>
  <c r="C28" i="73"/>
  <c r="C29" i="73"/>
  <c r="C30" i="73"/>
  <c r="C31" i="73"/>
  <c r="C32" i="73"/>
  <c r="C33" i="73"/>
  <c r="C34" i="73"/>
  <c r="C35" i="73"/>
  <c r="C36" i="73"/>
  <c r="C37" i="73"/>
  <c r="C38" i="73"/>
  <c r="C39" i="73"/>
  <c r="C40" i="73"/>
  <c r="C41" i="73"/>
  <c r="C42" i="73"/>
  <c r="C43" i="73"/>
  <c r="C44" i="73"/>
  <c r="C45" i="73"/>
  <c r="C28" i="72"/>
  <c r="C29" i="72"/>
  <c r="C30" i="72"/>
  <c r="C31" i="72"/>
  <c r="C32" i="72"/>
  <c r="C33" i="72"/>
  <c r="C34" i="72"/>
  <c r="C35" i="72"/>
  <c r="C36" i="72"/>
  <c r="C37" i="72"/>
  <c r="C38" i="72"/>
  <c r="C39" i="72"/>
  <c r="C40" i="72"/>
  <c r="C41" i="72"/>
  <c r="C42" i="72"/>
  <c r="C43" i="72"/>
  <c r="C44" i="72"/>
  <c r="C45" i="72"/>
  <c r="C45" i="71"/>
  <c r="C28" i="71"/>
  <c r="C29" i="71"/>
  <c r="C30" i="71"/>
  <c r="C31" i="71"/>
  <c r="C32" i="71"/>
  <c r="C33" i="71"/>
  <c r="C34" i="71"/>
  <c r="C35" i="71"/>
  <c r="C36" i="71"/>
  <c r="C37" i="71"/>
  <c r="C38" i="71"/>
  <c r="C39" i="71"/>
  <c r="C40" i="71"/>
  <c r="C41" i="71"/>
  <c r="C42" i="71"/>
  <c r="C43" i="71"/>
  <c r="C44" i="71"/>
  <c r="C28" i="70"/>
  <c r="C29" i="70"/>
  <c r="C30" i="70"/>
  <c r="C31" i="70"/>
  <c r="C32" i="70"/>
  <c r="C33" i="70"/>
  <c r="C34" i="70"/>
  <c r="C35" i="70"/>
  <c r="C36" i="70"/>
  <c r="C37" i="70"/>
  <c r="C38" i="70"/>
  <c r="C39" i="70"/>
  <c r="C40" i="70"/>
  <c r="C41" i="70"/>
  <c r="C42" i="70"/>
  <c r="C43" i="70"/>
  <c r="C44" i="70"/>
  <c r="C45" i="70"/>
  <c r="C28" i="69"/>
  <c r="C29" i="69"/>
  <c r="C30" i="69"/>
  <c r="C31" i="69"/>
  <c r="C32" i="69"/>
  <c r="C33" i="69"/>
  <c r="C34" i="69"/>
  <c r="C35" i="69"/>
  <c r="C36" i="69"/>
  <c r="C37" i="69"/>
  <c r="C38" i="69"/>
  <c r="C39" i="69"/>
  <c r="C40" i="69"/>
  <c r="C41" i="69"/>
  <c r="C42" i="69"/>
  <c r="C43" i="69"/>
  <c r="C44" i="69"/>
  <c r="C45" i="69"/>
  <c r="C28" i="68"/>
  <c r="C29" i="68"/>
  <c r="C30" i="68"/>
  <c r="C31" i="68"/>
  <c r="C32" i="68"/>
  <c r="C33" i="68"/>
  <c r="C34" i="68"/>
  <c r="C35" i="68"/>
  <c r="C36" i="68"/>
  <c r="C37" i="68"/>
  <c r="C38" i="68"/>
  <c r="C39" i="68"/>
  <c r="C40" i="68"/>
  <c r="C41" i="68"/>
  <c r="C42" i="68"/>
  <c r="C43" i="68"/>
  <c r="C44" i="68"/>
  <c r="C45" i="68"/>
  <c r="C31" i="44" l="1"/>
  <c r="C32" i="44"/>
  <c r="C33" i="44"/>
  <c r="C34" i="44"/>
  <c r="C35" i="44"/>
  <c r="C36" i="44"/>
  <c r="C37" i="44"/>
  <c r="C38" i="44"/>
  <c r="C39" i="44"/>
  <c r="C40" i="44"/>
  <c r="C41" i="44"/>
  <c r="C42" i="44"/>
  <c r="C43" i="44"/>
  <c r="C44" i="44"/>
  <c r="C45" i="44"/>
  <c r="C46" i="44"/>
  <c r="C47" i="44"/>
  <c r="AA30" i="17" l="1"/>
  <c r="AA31" i="17"/>
  <c r="AA32" i="17"/>
  <c r="AA33" i="17"/>
  <c r="AA34" i="17"/>
  <c r="AA35" i="17"/>
  <c r="AA36" i="17"/>
  <c r="AA37" i="17"/>
  <c r="AA38" i="17"/>
  <c r="AA39" i="17"/>
  <c r="AA40" i="17"/>
  <c r="AA41" i="17"/>
  <c r="AA42" i="17"/>
  <c r="AA43" i="17"/>
  <c r="AA44" i="17"/>
  <c r="AA45" i="17"/>
  <c r="AA46" i="17"/>
  <c r="C298" i="1" l="1"/>
  <c r="K155" i="1" l="1"/>
  <c r="J155" i="1"/>
  <c r="H155" i="1" l="1"/>
  <c r="K154" i="1"/>
  <c r="J154" i="1"/>
  <c r="H154" i="1"/>
  <c r="C31" i="61"/>
  <c r="C32" i="61"/>
  <c r="C33" i="61"/>
  <c r="C34" i="61"/>
  <c r="C35" i="61"/>
  <c r="C36" i="61"/>
  <c r="C37" i="61"/>
  <c r="C38" i="61"/>
  <c r="C39" i="61"/>
  <c r="C40" i="61"/>
  <c r="C41" i="61"/>
  <c r="C42" i="61"/>
  <c r="C43" i="61"/>
  <c r="C44" i="61"/>
  <c r="D69" i="1" l="1"/>
  <c r="C69" i="1"/>
  <c r="F69" i="1" l="1"/>
  <c r="E69" i="1"/>
  <c r="K149" i="1" l="1"/>
  <c r="J149" i="1"/>
  <c r="F68" i="1" l="1"/>
  <c r="E68" i="1"/>
  <c r="C149" i="1" l="1"/>
  <c r="C45" i="61"/>
  <c r="K148" i="1" l="1"/>
  <c r="J148" i="1"/>
  <c r="F67" i="1"/>
  <c r="E67" i="1"/>
  <c r="F66" i="1" l="1"/>
  <c r="E66" i="1"/>
  <c r="K147" i="1" l="1"/>
  <c r="J147" i="1"/>
  <c r="C46" i="20" l="1"/>
  <c r="G239" i="1" s="1"/>
  <c r="F65" i="1" l="1"/>
  <c r="E65" i="1"/>
  <c r="K146" i="1"/>
  <c r="J146" i="1"/>
  <c r="C29" i="47" l="1"/>
  <c r="C30" i="47"/>
  <c r="C31" i="47"/>
  <c r="C32" i="47"/>
  <c r="C33" i="47"/>
  <c r="C34" i="47"/>
  <c r="C35" i="47"/>
  <c r="C36" i="47"/>
  <c r="C37" i="47"/>
  <c r="C38" i="47"/>
  <c r="C39" i="47"/>
  <c r="C40" i="47"/>
  <c r="C41" i="47"/>
  <c r="C42" i="47"/>
  <c r="C43" i="47"/>
  <c r="C28" i="47"/>
  <c r="C31" i="43" l="1"/>
  <c r="C32" i="43"/>
  <c r="C33" i="43"/>
  <c r="C34" i="43"/>
  <c r="C35" i="43"/>
  <c r="C36" i="43"/>
  <c r="C37" i="43"/>
  <c r="C38" i="43"/>
  <c r="C39" i="43"/>
  <c r="C40" i="43"/>
  <c r="C41" i="43"/>
  <c r="C43" i="43"/>
  <c r="C44" i="43"/>
  <c r="C45" i="43"/>
  <c r="C46" i="43"/>
  <c r="C30" i="43"/>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36"/>
  <c r="D301" i="1" s="1"/>
  <c r="C45" i="45"/>
  <c r="C45" i="47" l="1"/>
  <c r="C45" i="15"/>
  <c r="C36" i="48"/>
  <c r="C35" i="48"/>
  <c r="C29" i="48"/>
  <c r="C43" i="48"/>
  <c r="C42" i="48"/>
  <c r="C34" i="48"/>
  <c r="C37" i="48"/>
  <c r="C33" i="48"/>
  <c r="C32" i="48"/>
  <c r="C40" i="48"/>
  <c r="C39" i="48"/>
  <c r="C31" i="48"/>
  <c r="C28" i="48"/>
  <c r="C44" i="48"/>
  <c r="C41" i="48"/>
  <c r="C38" i="48"/>
  <c r="C30" i="48"/>
  <c r="C45" i="2" l="1"/>
  <c r="C45" i="6"/>
  <c r="F77" i="1" s="1"/>
  <c r="C46" i="5"/>
  <c r="AA45" i="31"/>
  <c r="C45" i="48" l="1"/>
  <c r="H146" i="1" s="1"/>
  <c r="G206" i="1" l="1"/>
  <c r="F206" i="1"/>
  <c r="K125" i="1"/>
  <c r="J125" i="1"/>
  <c r="H125" i="1"/>
  <c r="F44" i="1"/>
  <c r="E44" i="1"/>
  <c r="G205" i="1"/>
  <c r="F205" i="1"/>
  <c r="K124" i="1"/>
  <c r="J124" i="1"/>
  <c r="H124" i="1"/>
  <c r="F43" i="1"/>
  <c r="E43" i="1"/>
  <c r="G204" i="1"/>
  <c r="F204" i="1"/>
  <c r="K123" i="1"/>
  <c r="J123" i="1"/>
  <c r="H123" i="1"/>
  <c r="F42" i="1"/>
  <c r="E42" i="1"/>
  <c r="G203" i="1"/>
  <c r="F203" i="1"/>
  <c r="K122" i="1"/>
  <c r="J122" i="1"/>
  <c r="H122" i="1"/>
  <c r="F41" i="1"/>
  <c r="E41" i="1"/>
  <c r="H264" i="1"/>
  <c r="F264" i="1"/>
  <c r="D264" i="1"/>
  <c r="G202" i="1"/>
  <c r="F202" i="1"/>
  <c r="K121" i="1"/>
  <c r="J121" i="1"/>
  <c r="H121" i="1"/>
  <c r="F40" i="1"/>
  <c r="E40" i="1"/>
  <c r="H263" i="1"/>
  <c r="F263" i="1"/>
  <c r="D263" i="1"/>
  <c r="G201" i="1"/>
  <c r="F201" i="1"/>
  <c r="K120" i="1"/>
  <c r="J120" i="1"/>
  <c r="H120" i="1"/>
  <c r="F39" i="1"/>
  <c r="E39" i="1"/>
  <c r="H262" i="1"/>
  <c r="F262" i="1"/>
  <c r="D259" i="1"/>
  <c r="D262" i="1"/>
  <c r="G200" i="1"/>
  <c r="F200" i="1"/>
  <c r="K119" i="1"/>
  <c r="J119" i="1"/>
  <c r="H119" i="1"/>
  <c r="F38" i="1"/>
  <c r="E38" i="1"/>
  <c r="H261" i="1"/>
  <c r="H260" i="1"/>
  <c r="H259" i="1"/>
  <c r="H258" i="1"/>
  <c r="H257" i="1"/>
  <c r="F261" i="1"/>
  <c r="F260" i="1"/>
  <c r="F259" i="1"/>
  <c r="F258" i="1"/>
  <c r="F257" i="1"/>
  <c r="D261" i="1"/>
  <c r="G199" i="1"/>
  <c r="F199" i="1"/>
  <c r="F37" i="1"/>
  <c r="E37" i="1"/>
  <c r="K118" i="1"/>
  <c r="J118" i="1"/>
  <c r="H118" i="1"/>
  <c r="F36" i="1"/>
  <c r="E36" i="1"/>
  <c r="K117" i="1"/>
  <c r="J117" i="1"/>
  <c r="H117" i="1"/>
  <c r="D260" i="1"/>
  <c r="G198" i="1"/>
  <c r="F198" i="1"/>
  <c r="G197" i="1"/>
  <c r="F197" i="1"/>
  <c r="F35" i="1"/>
  <c r="E35" i="1"/>
  <c r="K116" i="1"/>
  <c r="J116" i="1"/>
  <c r="H116" i="1"/>
  <c r="D258" i="1"/>
  <c r="D257" i="1"/>
  <c r="G196" i="1"/>
  <c r="F196" i="1"/>
  <c r="F34" i="1"/>
  <c r="E34" i="1"/>
  <c r="K115" i="1"/>
  <c r="J115" i="1"/>
  <c r="H115" i="1"/>
  <c r="G177" i="1"/>
  <c r="G178" i="1"/>
  <c r="G179" i="1"/>
  <c r="G180" i="1"/>
  <c r="G181" i="1"/>
  <c r="G182" i="1"/>
  <c r="G183" i="1"/>
  <c r="G184" i="1"/>
  <c r="G185" i="1"/>
  <c r="G186" i="1"/>
  <c r="G187" i="1"/>
  <c r="G188" i="1"/>
  <c r="G189" i="1"/>
  <c r="G190" i="1"/>
  <c r="G191" i="1"/>
  <c r="G192" i="1"/>
  <c r="G193" i="1"/>
  <c r="G194" i="1"/>
  <c r="G195" i="1"/>
  <c r="G172" i="1"/>
  <c r="G173" i="1"/>
  <c r="G174" i="1"/>
  <c r="G175" i="1"/>
  <c r="G176" i="1"/>
  <c r="G171" i="1"/>
  <c r="F195" i="1"/>
  <c r="F33" i="1"/>
  <c r="E33" i="1"/>
  <c r="K114" i="1"/>
  <c r="J114" i="1"/>
  <c r="H114" i="1"/>
  <c r="F194" i="1"/>
  <c r="K113" i="1"/>
  <c r="J113" i="1"/>
  <c r="H113" i="1"/>
  <c r="Z23" i="31"/>
  <c r="Z23" i="17"/>
  <c r="F32" i="1"/>
  <c r="E32" i="1"/>
  <c r="F193" i="1"/>
  <c r="K112" i="1"/>
  <c r="J112" i="1"/>
  <c r="F31" i="1"/>
  <c r="E31" i="1"/>
  <c r="H112" i="1"/>
  <c r="Y23" i="31"/>
  <c r="Y23" i="17"/>
  <c r="F192" i="1"/>
  <c r="F30" i="1"/>
  <c r="E30" i="1"/>
  <c r="K111" i="1"/>
  <c r="J111" i="1"/>
  <c r="H111"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91" i="1"/>
  <c r="F29" i="1"/>
  <c r="E29" i="1"/>
  <c r="K110" i="1"/>
  <c r="J110" i="1"/>
  <c r="H110"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90" i="1"/>
  <c r="K109" i="1"/>
  <c r="J109" i="1"/>
  <c r="H109" i="1"/>
  <c r="F28" i="1"/>
  <c r="E28" i="1"/>
  <c r="F189" i="1"/>
  <c r="F27" i="1"/>
  <c r="E27" i="1"/>
  <c r="Q30" i="17"/>
  <c r="Q31" i="17"/>
  <c r="Q32" i="17"/>
  <c r="Q33" i="17"/>
  <c r="Q34" i="17"/>
  <c r="Q35" i="17"/>
  <c r="Q36" i="17"/>
  <c r="Q37" i="17"/>
  <c r="Q38" i="17"/>
  <c r="Q39" i="17"/>
  <c r="Q40" i="17"/>
  <c r="Q41" i="17"/>
  <c r="Q42" i="17"/>
  <c r="Q43" i="17"/>
  <c r="Q44" i="17"/>
  <c r="Q45" i="17"/>
  <c r="Q29" i="17"/>
  <c r="K108" i="1"/>
  <c r="J108" i="1"/>
  <c r="H108" i="1"/>
  <c r="F26" i="1"/>
  <c r="E26" i="1"/>
  <c r="F188" i="1"/>
  <c r="P30" i="17"/>
  <c r="P31" i="17"/>
  <c r="P32" i="17"/>
  <c r="P33" i="17"/>
  <c r="P34" i="17"/>
  <c r="P35" i="17"/>
  <c r="P36" i="17"/>
  <c r="P37" i="17"/>
  <c r="P38" i="17"/>
  <c r="P39" i="17"/>
  <c r="P40" i="17"/>
  <c r="P41" i="17"/>
  <c r="P42" i="17"/>
  <c r="P43" i="17"/>
  <c r="P44" i="17"/>
  <c r="P45" i="17"/>
  <c r="P29" i="17"/>
  <c r="K107" i="1"/>
  <c r="J107" i="1"/>
  <c r="H107" i="1"/>
  <c r="O29" i="17"/>
  <c r="L30" i="17"/>
  <c r="L31" i="17"/>
  <c r="L32" i="17"/>
  <c r="L33" i="17"/>
  <c r="L34" i="17"/>
  <c r="L35" i="17"/>
  <c r="L36" i="17"/>
  <c r="L37" i="17"/>
  <c r="L38" i="17"/>
  <c r="L39" i="17"/>
  <c r="L40" i="17"/>
  <c r="L41" i="17"/>
  <c r="L42" i="17"/>
  <c r="L43" i="17"/>
  <c r="L44" i="17"/>
  <c r="L45" i="17"/>
  <c r="L29" i="17"/>
  <c r="F187" i="1"/>
  <c r="F25" i="1"/>
  <c r="E25" i="1"/>
  <c r="K106" i="1"/>
  <c r="J106" i="1"/>
  <c r="H106" i="1"/>
  <c r="F186" i="1"/>
  <c r="F172" i="1"/>
  <c r="F173" i="1"/>
  <c r="F174" i="1"/>
  <c r="F171" i="1"/>
  <c r="K91" i="1"/>
  <c r="K92" i="1"/>
  <c r="K93" i="1"/>
  <c r="K90" i="1"/>
  <c r="J91" i="1"/>
  <c r="J92" i="1"/>
  <c r="J93" i="1"/>
  <c r="J90" i="1"/>
  <c r="H91" i="1"/>
  <c r="H92" i="1"/>
  <c r="H93" i="1"/>
  <c r="H90"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K105" i="1"/>
  <c r="J105" i="1"/>
  <c r="H105" i="1"/>
  <c r="N30" i="17"/>
  <c r="N31" i="17"/>
  <c r="N32" i="17"/>
  <c r="N33" i="17"/>
  <c r="N34" i="17"/>
  <c r="N35" i="17"/>
  <c r="N36" i="17"/>
  <c r="N37" i="17"/>
  <c r="N38" i="17"/>
  <c r="N39" i="17"/>
  <c r="N40" i="17"/>
  <c r="N41" i="17"/>
  <c r="N42" i="17"/>
  <c r="N43" i="17"/>
  <c r="N44" i="17"/>
  <c r="N45" i="17"/>
  <c r="N29" i="17"/>
  <c r="K104" i="1"/>
  <c r="J104" i="1"/>
  <c r="F185" i="1"/>
  <c r="H104" i="1"/>
  <c r="M30" i="17"/>
  <c r="M31" i="17"/>
  <c r="M32" i="17"/>
  <c r="M33" i="17"/>
  <c r="M34" i="17"/>
  <c r="M35" i="17"/>
  <c r="M36" i="17"/>
  <c r="M37" i="17"/>
  <c r="M38" i="17"/>
  <c r="M39" i="17"/>
  <c r="M40" i="17"/>
  <c r="M41" i="17"/>
  <c r="M42" i="17"/>
  <c r="M43" i="17"/>
  <c r="M44" i="17"/>
  <c r="M45" i="17"/>
  <c r="M29" i="17"/>
  <c r="F184" i="1"/>
  <c r="K103" i="1"/>
  <c r="J103" i="1"/>
  <c r="H103" i="1"/>
  <c r="F179" i="1"/>
  <c r="F182" i="1"/>
  <c r="F183" i="1"/>
  <c r="K102" i="1"/>
  <c r="J102" i="1"/>
  <c r="H102" i="1"/>
  <c r="K101" i="1"/>
  <c r="J101" i="1"/>
  <c r="H101"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81" i="1"/>
  <c r="F180" i="1"/>
  <c r="K100" i="1"/>
  <c r="J100" i="1"/>
  <c r="H100" i="1"/>
  <c r="K99" i="1"/>
  <c r="J99" i="1"/>
  <c r="H99"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K98" i="1"/>
  <c r="J98" i="1"/>
  <c r="H98"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78" i="1"/>
  <c r="F177" i="1"/>
  <c r="K97" i="1"/>
  <c r="K96" i="1"/>
  <c r="J97" i="1"/>
  <c r="J96" i="1"/>
  <c r="H96" i="1"/>
  <c r="H97" i="1"/>
  <c r="F176" i="1"/>
  <c r="F175" i="1"/>
  <c r="K94" i="1"/>
  <c r="J94" i="1"/>
  <c r="H94" i="1"/>
  <c r="K95" i="1"/>
  <c r="J95" i="1"/>
  <c r="H95" i="1"/>
  <c r="S46" i="17" l="1"/>
  <c r="F46" i="17"/>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K114"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<sst xmlns="http://schemas.openxmlformats.org/spreadsheetml/2006/main" count="2181" uniqueCount="345">
  <si>
    <t>Resumen</t>
  </si>
  <si>
    <t>Definiciones y conceptos</t>
  </si>
  <si>
    <t>MATERIA CONCURSAL</t>
  </si>
  <si>
    <t>MATERIA LABORAL</t>
  </si>
  <si>
    <t>Concursos de personas jurídicas por TSJ</t>
  </si>
  <si>
    <t>Despidos presentados por TSJ</t>
  </si>
  <si>
    <t>Concursos de personas naturales empresarios por TSJ</t>
  </si>
  <si>
    <t>Reclamaciones de cantidad presentadas por TSJ</t>
  </si>
  <si>
    <t>Concursos de personas naturales NO empresarios por TSJ</t>
  </si>
  <si>
    <t>Total de concursos presentados por TSJ</t>
  </si>
  <si>
    <t>MATERIA CIVIL</t>
  </si>
  <si>
    <t>Total de concursos declarados por TSJ</t>
  </si>
  <si>
    <t>Ejecuciones hipotecarias presentadas por TSJ</t>
  </si>
  <si>
    <t>Concursos aperturados en fase de convenio por TSJ</t>
  </si>
  <si>
    <t>Procedimientos Monitorios presentados por TSJ</t>
  </si>
  <si>
    <t>Concursos que han iniciado fase de liquidación por TSJ</t>
  </si>
  <si>
    <t>Lanzamientos recibidos en los Servicios Comunes por TSJ</t>
  </si>
  <si>
    <t>Concursos. Expedientes del art. 169 TRLC (E.R.E.) por TSJ</t>
  </si>
  <si>
    <t>Lanzamientos con cumplimiento positivo en los Servicios Comunes por TSJ</t>
  </si>
  <si>
    <t>Concursos sin masa declarados por TSJ</t>
  </si>
  <si>
    <t>Total lanzamientos practicados por TSJ</t>
  </si>
  <si>
    <t xml:space="preserve">Lanzamientos practicados como consecuencia de procedimientos de ejecución hipotecaria </t>
  </si>
  <si>
    <t>Procedimientos Especiales de Microempresas presentados por TSJ. Persona natural</t>
  </si>
  <si>
    <t xml:space="preserve">Lanzamientos practicados como consecuencia de procedimientos derivados de la Ley de Arrendamientos Urbanos </t>
  </si>
  <si>
    <t>Total de Procedimientos Especiales de Microempresas presentados por TSJ</t>
  </si>
  <si>
    <t xml:space="preserve">Otros lanzamientos practicados </t>
  </si>
  <si>
    <t>Procedimientos Especiales de Microempresas aperturados por TSJ</t>
  </si>
  <si>
    <t>Verbales posesorios por ocupación ilegal de viviendas ingresados</t>
  </si>
  <si>
    <t>Procedimientos Especiales de Microempresas de continuación aperturados por TSJ</t>
  </si>
  <si>
    <t>Procedimientos Especiales de Microempresas de liquidación aperturados por TSJ</t>
  </si>
  <si>
    <t>Despidos</t>
  </si>
  <si>
    <t>Reclamaciones de cantidad</t>
  </si>
  <si>
    <t>Evolución despidos</t>
  </si>
  <si>
    <t>Evolución reclamaciones de cantidad</t>
  </si>
  <si>
    <t>07-T1</t>
  </si>
  <si>
    <t>07-T2</t>
  </si>
  <si>
    <t>07-T3</t>
  </si>
  <si>
    <t>07-T4</t>
  </si>
  <si>
    <t>08-T1</t>
  </si>
  <si>
    <t>08-T2</t>
  </si>
  <si>
    <t>08-T3</t>
  </si>
  <si>
    <t>08-T4</t>
  </si>
  <si>
    <t>09-T1</t>
  </si>
  <si>
    <t>09-T2</t>
  </si>
  <si>
    <t>09-T3</t>
  </si>
  <si>
    <t>09-T4</t>
  </si>
  <si>
    <t>10-T1</t>
  </si>
  <si>
    <t>10-T2</t>
  </si>
  <si>
    <t>10-T3</t>
  </si>
  <si>
    <t>10-T4</t>
  </si>
  <si>
    <t>11-T1</t>
  </si>
  <si>
    <t>11-T2</t>
  </si>
  <si>
    <t>11-T3</t>
  </si>
  <si>
    <t>11-T4</t>
  </si>
  <si>
    <t>12-T1</t>
  </si>
  <si>
    <t>12-T2</t>
  </si>
  <si>
    <t>12-T3</t>
  </si>
  <si>
    <t>12-T4</t>
  </si>
  <si>
    <t>13-T1</t>
  </si>
  <si>
    <t>13-T2</t>
  </si>
  <si>
    <t>13-T3</t>
  </si>
  <si>
    <t>13-T4</t>
  </si>
  <si>
    <t>14-T1</t>
  </si>
  <si>
    <t>14-T2</t>
  </si>
  <si>
    <t>14-T3</t>
  </si>
  <si>
    <t>14-T4</t>
  </si>
  <si>
    <t>15-T1</t>
  </si>
  <si>
    <t>15-T2</t>
  </si>
  <si>
    <t>15-T3</t>
  </si>
  <si>
    <t>15-T4</t>
  </si>
  <si>
    <t>16-T1</t>
  </si>
  <si>
    <t>16-T2</t>
  </si>
  <si>
    <t>16-T3</t>
  </si>
  <si>
    <t>16-T4</t>
  </si>
  <si>
    <t>17-T1</t>
  </si>
  <si>
    <t>17-T2</t>
  </si>
  <si>
    <t>17-T3</t>
  </si>
  <si>
    <t>17-T4</t>
  </si>
  <si>
    <t>18-T1</t>
  </si>
  <si>
    <t>18-T2</t>
  </si>
  <si>
    <t>18-T3</t>
  </si>
  <si>
    <t>18-T4</t>
  </si>
  <si>
    <t>19-T1</t>
  </si>
  <si>
    <t>19-T2</t>
  </si>
  <si>
    <t>19-T3</t>
  </si>
  <si>
    <t>19-T4</t>
  </si>
  <si>
    <t>20-T1</t>
  </si>
  <si>
    <t>20-T2</t>
  </si>
  <si>
    <t>20-T3</t>
  </si>
  <si>
    <t>20-T4</t>
  </si>
  <si>
    <t>21-T1</t>
  </si>
  <si>
    <t>21-T2</t>
  </si>
  <si>
    <t>21-T3</t>
  </si>
  <si>
    <t>21-T4</t>
  </si>
  <si>
    <t>22-T1</t>
  </si>
  <si>
    <t>22-T2</t>
  </si>
  <si>
    <t>22-T3</t>
  </si>
  <si>
    <t>22-T4</t>
  </si>
  <si>
    <t>23-T1</t>
  </si>
  <si>
    <t>23-T2</t>
  </si>
  <si>
    <t>23-T3</t>
  </si>
  <si>
    <t>23-T4</t>
  </si>
  <si>
    <t>24-T1</t>
  </si>
  <si>
    <t>24-T2</t>
  </si>
  <si>
    <t>24-T3</t>
  </si>
  <si>
    <t>24-T4</t>
  </si>
  <si>
    <t>25-T1</t>
  </si>
  <si>
    <t>Concursos (*)</t>
  </si>
  <si>
    <t>Procedimientos especiales de Microempresas</t>
  </si>
  <si>
    <t>Incidentes concursales ordinarios</t>
  </si>
  <si>
    <t>Incidentes Laborales y ERE's</t>
  </si>
  <si>
    <t>Materia no concursal</t>
  </si>
  <si>
    <t>Evolución Concursos</t>
  </si>
  <si>
    <t>Evolución Procedimientos especiales de Microempresas</t>
  </si>
  <si>
    <t>Evolución Incidentes concursales Laborales y ERE's</t>
  </si>
  <si>
    <t>Evolución Materia no concursal</t>
  </si>
  <si>
    <t>Ej. Hipotecarias</t>
  </si>
  <si>
    <t>Monitorios</t>
  </si>
  <si>
    <t>Concursos  personas naturales *</t>
  </si>
  <si>
    <t>Evolución Ej. Hipotecarias</t>
  </si>
  <si>
    <t>Evolución Monitorios</t>
  </si>
  <si>
    <t>Evolución Concursos personas naturales</t>
  </si>
  <si>
    <t>22-T4*</t>
  </si>
  <si>
    <t>*Desde el 4º trimestre de 2022 los concursos de personas naturales se ingresan en los Juzgados de lo Mercantil</t>
  </si>
  <si>
    <t>Lanzamientos practicados</t>
  </si>
  <si>
    <t>Evolución Lanzamientos</t>
  </si>
  <si>
    <t>Lanzamientos practicados derivados Ej. Hipotecarias</t>
  </si>
  <si>
    <t>Evolución Lanzamientos derivados Ej. Hipotecarias</t>
  </si>
  <si>
    <t>Lanzamientos practicados derivados LAU</t>
  </si>
  <si>
    <t>Evolución Lanzamientos derivados LAU</t>
  </si>
  <si>
    <t>Lanzamientos</t>
  </si>
  <si>
    <t>Lanzamientos con cumplimiento positivo</t>
  </si>
  <si>
    <r>
      <t xml:space="preserve">Evolución Lanzamientos </t>
    </r>
    <r>
      <rPr>
        <b/>
        <vertAlign val="superscript"/>
        <sz val="11"/>
        <color indexed="10"/>
        <rFont val="Verdana"/>
        <family val="2"/>
      </rPr>
      <t>(1)</t>
    </r>
  </si>
  <si>
    <r>
      <t>Evolución lanzamientos con cumplimiento positivo</t>
    </r>
    <r>
      <rPr>
        <b/>
        <vertAlign val="superscript"/>
        <sz val="11"/>
        <color indexed="10"/>
        <rFont val="Verdana"/>
        <family val="2"/>
      </rPr>
      <t xml:space="preserve"> (1)</t>
    </r>
  </si>
  <si>
    <t xml:space="preserve">(1) En Cataluña: Se han añadido 10 servicios comunes en el 3º trimestre de 2013 (9 en Barcelona y 1 en Girona) que anteriormente no informaban. </t>
  </si>
  <si>
    <t>Para la evolución en los trimestres 3º de 2013 a 2º de 2014 no se han tenido en cuenta sus datos</t>
  </si>
  <si>
    <t>La evoluciones estan calculadas respecto al mismo trimestre del año anterior</t>
  </si>
  <si>
    <t>Se contabilizan los asuntos ingresados (sin incluirse los reabiertos)</t>
  </si>
  <si>
    <t>Concursos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</si>
  <si>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</si>
  <si>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</si>
  <si>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</si>
  <si>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</si>
  <si>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</si>
  <si>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 </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</si>
  <si>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</si>
  <si>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</si>
  <si>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</si>
  <si>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</si>
  <si>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</si>
  <si>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</si>
  <si>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</si>
  <si>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</si>
  <si>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</si>
  <si>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</si>
  <si>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</si>
  <si>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</si>
  <si>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</si>
  <si>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</si>
  <si>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</si>
  <si>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</si>
  <si>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</si>
  <si>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</si>
  <si>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</si>
  <si>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</si>
  <si>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</si>
  <si>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Reclamaciones cantidad</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</si>
  <si>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</si>
  <si>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Ejecuciones hipotecarias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</si>
  <si>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</si>
  <si>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</si>
  <si>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</si>
  <si>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</si>
  <si>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Lanzamientos practicados por los servicios comunes v. practicados por los juzgados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</si>
  <si>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</si>
  <si>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Verbales posesorios por ocupación ilegal de viviendas</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</si>
  <si>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</si>
  <si>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c</t>
  </si>
  <si>
    <t>ANDALUCÍA</t>
  </si>
  <si>
    <t>ARAGÓN</t>
  </si>
  <si>
    <t>ASTURIAS, PRINCIPADO</t>
  </si>
  <si>
    <t>ILLES BALEARS</t>
  </si>
  <si>
    <t>CANARIAS</t>
  </si>
  <si>
    <t>CANTABRIA</t>
  </si>
  <si>
    <t>CASTILLA Y LEÓN</t>
  </si>
  <si>
    <t>CASTILLA - LA MANCHA</t>
  </si>
  <si>
    <t>CATALUÑA</t>
  </si>
  <si>
    <t>COMUNITAT VALENCIANA</t>
  </si>
  <si>
    <t>EXTREMADURA</t>
  </si>
  <si>
    <t>GALICIA</t>
  </si>
  <si>
    <t>MADRID, COMUNIDAD</t>
  </si>
  <si>
    <t>MURCIA, REGIÓN</t>
  </si>
  <si>
    <t>NAVARRA, COM. FORAL</t>
  </si>
  <si>
    <t>PAÍS VASCO</t>
  </si>
  <si>
    <t>LA RIOJA</t>
  </si>
  <si>
    <t>TOTAL</t>
  </si>
  <si>
    <t>CASTILLA - LEÓN</t>
  </si>
  <si>
    <t>C. VALENCIANA</t>
  </si>
  <si>
    <t>11.57</t>
  </si>
  <si>
    <t>I</t>
  </si>
  <si>
    <t>CASTILLA MANCHA</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</si>
  <si>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</si>
  <si>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</si>
  <si>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t>Evolución  09-T1</t>
  </si>
  <si>
    <t>Evolución  09-T2</t>
  </si>
  <si>
    <t>Evolución  09-T3</t>
  </si>
  <si>
    <t>Evolución  09-T4</t>
  </si>
  <si>
    <t>Evolución  10-T1</t>
  </si>
  <si>
    <t>Evolución 10-T2</t>
  </si>
  <si>
    <t>Evolución 10-T3</t>
  </si>
  <si>
    <t>Evolución 10-T4</t>
  </si>
  <si>
    <t>Evolución 11-T1</t>
  </si>
  <si>
    <t>Evolución 11-T2</t>
  </si>
  <si>
    <t>Evolución 11-T3</t>
  </si>
  <si>
    <t>Evolución 11-T4</t>
  </si>
  <si>
    <t>Evolución 12-T1</t>
  </si>
  <si>
    <t>Evolución 12-T2</t>
  </si>
  <si>
    <t>Evolución 12-T3</t>
  </si>
  <si>
    <t>Evolución 12-T4</t>
  </si>
  <si>
    <t>Evolución 13-T1</t>
  </si>
  <si>
    <t>Evolución 13-T2</t>
  </si>
  <si>
    <t>Evolución 13-T3</t>
  </si>
  <si>
    <t>Evolución 13-T4</t>
  </si>
  <si>
    <t>Evolución 14-T1</t>
  </si>
  <si>
    <t>Evolución 14-T2</t>
  </si>
  <si>
    <t>Evolución 14-T3</t>
  </si>
  <si>
    <t>Evolución 14-T4</t>
  </si>
  <si>
    <t>CASTILLA -LA MANCHA</t>
  </si>
  <si>
    <t xml:space="preserve">LA RIOJA </t>
  </si>
  <si>
    <r>
      <t>13-T3</t>
    </r>
    <r>
      <rPr>
        <b/>
        <vertAlign val="superscript"/>
        <sz val="9"/>
        <color rgb="FFFF0000"/>
        <rFont val="Verdana"/>
        <family val="2"/>
      </rPr>
      <t>(1)</t>
    </r>
  </si>
  <si>
    <t>,</t>
  </si>
  <si>
    <t>,,</t>
  </si>
  <si>
    <t>i</t>
  </si>
  <si>
    <t xml:space="preserve">25-T1 </t>
  </si>
  <si>
    <t xml:space="preserve">  </t>
  </si>
  <si>
    <t xml:space="preserve">Concursos personas naturales no empresarios presentados </t>
  </si>
  <si>
    <t>Concursos personas naturales empresarios presentados</t>
  </si>
  <si>
    <t>Concursos personas juridicas presentados</t>
  </si>
  <si>
    <t>Total concursos presentados</t>
  </si>
  <si>
    <t>Concursos declarados</t>
  </si>
  <si>
    <t>Concursos fase convenio</t>
  </si>
  <si>
    <t>Concursos liquidacion</t>
  </si>
  <si>
    <t>Expedientes art. 169 TRLC (EREs)</t>
  </si>
  <si>
    <t>Concursos sin masa declarados</t>
  </si>
  <si>
    <t xml:space="preserve">PEM presentados  personas naturales </t>
  </si>
  <si>
    <t>PEM presentados  personas juridicas</t>
  </si>
  <si>
    <t xml:space="preserve">Total PEM presentados </t>
  </si>
  <si>
    <t>PEM aperturados</t>
  </si>
  <si>
    <t>PEM de continuación</t>
  </si>
  <si>
    <t>PEM de liquidación</t>
  </si>
  <si>
    <t>Demandas despido ingresadas</t>
  </si>
  <si>
    <t>Demandas reclamación de cantidad ingresadas</t>
  </si>
  <si>
    <t>Ejecuciones hipotecarias  ingresadas</t>
  </si>
  <si>
    <t>Monitorios ingresados</t>
  </si>
  <si>
    <t>Verbales posesorios por ocupación ilegal viviendas ingresados</t>
  </si>
  <si>
    <t>ALMERIA</t>
  </si>
  <si>
    <t>CADIZ</t>
  </si>
  <si>
    <t>CORDOBA</t>
  </si>
  <si>
    <t>GRANADA</t>
  </si>
  <si>
    <t>HUELVA</t>
  </si>
  <si>
    <t>JAEN</t>
  </si>
  <si>
    <t>MALAGA</t>
  </si>
  <si>
    <t>SEVILLA</t>
  </si>
  <si>
    <t>HUESCA</t>
  </si>
  <si>
    <t>TERUEL</t>
  </si>
  <si>
    <t>ZARAGOZA</t>
  </si>
  <si>
    <t>ASTURIAS</t>
  </si>
  <si>
    <t>LAS PALMAS</t>
  </si>
  <si>
    <t>SANTA CRUZ DE TENERIFE</t>
  </si>
  <si>
    <t>AVILA</t>
  </si>
  <si>
    <t>BURGOS</t>
  </si>
  <si>
    <t>LEON</t>
  </si>
  <si>
    <t>PALENCIA</t>
  </si>
  <si>
    <t>SALAMANCA</t>
  </si>
  <si>
    <t>SEGOVIA</t>
  </si>
  <si>
    <t>SORIA</t>
  </si>
  <si>
    <t>VALLADOLID</t>
  </si>
  <si>
    <t>ZAMORA</t>
  </si>
  <si>
    <t>ALBACETE</t>
  </si>
  <si>
    <t>CIUDAD REAL</t>
  </si>
  <si>
    <t>CUENCA</t>
  </si>
  <si>
    <t>GUADALAJARA</t>
  </si>
  <si>
    <t>TOLEDO</t>
  </si>
  <si>
    <t>BARCELONA</t>
  </si>
  <si>
    <t>GIRONA</t>
  </si>
  <si>
    <t>LLEIDA</t>
  </si>
  <si>
    <t>TARRAGONA</t>
  </si>
  <si>
    <t>ALICANTE</t>
  </si>
  <si>
    <t>CASTELLON</t>
  </si>
  <si>
    <t>VALENCIA</t>
  </si>
  <si>
    <t>BADAJOZ</t>
  </si>
  <si>
    <t>CACERES</t>
  </si>
  <si>
    <t>A CORUÑA</t>
  </si>
  <si>
    <t>LUGO</t>
  </si>
  <si>
    <t>OURENSE</t>
  </si>
  <si>
    <t>PONTEVEDRA</t>
  </si>
  <si>
    <t>MADRID</t>
  </si>
  <si>
    <t>MURCIA</t>
  </si>
  <si>
    <t>NAVARRA</t>
  </si>
  <si>
    <t>ARABA/ALAVA</t>
  </si>
  <si>
    <t>GIPUZKOA</t>
  </si>
  <si>
    <t>BIZKAIA</t>
  </si>
  <si>
    <t>25-T2</t>
  </si>
  <si>
    <t>-</t>
  </si>
  <si>
    <t>25-T3</t>
  </si>
  <si>
    <t>(*) desde 2016 se incluye el número de concursos de personas naturales presentados</t>
  </si>
  <si>
    <t>Total Lanzamientos practicados*</t>
  </si>
  <si>
    <t>Lanzamientos derivados EH practicados*</t>
  </si>
  <si>
    <t>Lanzamientos derivados LAU practicados*</t>
  </si>
  <si>
    <t>Resto lanzamientos practicados*</t>
  </si>
  <si>
    <t xml:space="preserve">Nota: </t>
  </si>
  <si>
    <t>25-T4</t>
  </si>
  <si>
    <t xml:space="preserve">                                                                                                                                                                                                                                                                                                                                                                                                                                                                                                                                                                                                                                                                                                                                                                                                                                                                                                                                                                                                                                                                                                                                                                                                                                                                                                                                                                                                                                                                                                                                                                                                                                                                                                                                                                                                                                                                                                                                                                                                                                                                                                                                                                                                                                                                                                                                                                                                                                                                                                                                                                                                                                                                                                                                                                                                                                                                                                                                                                                                                                                                                                                                                                                                                                                                                                                                                                                                                                                                                                                                                                                                                                                                                                                                                                                                                                                                                                                                                                                                                                                                                                                                                                                                                                                                                                                                                                                                                                                                                                                                                                                                                                                                                                                                                                                                                                                                                                                                                                                                                                                                                                                                                                                                                                                                                                                                                                                                                                                                                                                                                                                                                                                                                                                                                                                                                                                                                                                                                                                                                                                                                                                                                                                                                                                                                                                                                                                                                                                                                                                                                                                                                                                                                                                                                                                                                                                                                                                                                                                                                                                                                                                                                                                                                                                                                                                                                                                                                                                                                                                                                                                                                                                                                                                                                                                                                                                                                                                                                                                                                                                                                                                                                                                                                                                                                                                                                                                                                                                                                                                                                                                                                                                                                                                                                                                                                                                                                                                                                                                                                                                                                                                                                                                                                                                                                                                                                                                                                                                                                                                                                                                                                                                                                                                                                                                                                                                                                                                                                                                                                                                                                                                                                                                                                                                                                                                                                                                                                                                                                                                                                                                                                                                                                                                                                                                                                                                                                                                                                                                                                                                                                                                                                                                                                                                                                                                                                                                                                                                                                                                                                                                                                                                                                                                                                                                                                                                                                                                                                                                                                                                                                                                                                                                                                                                                                                                                                                                                                                                                                                                                                                                                                                                                                                                                                                                                                                                                                                                                                                                                                                                                                                                                                                                                                                                                                                                                                                                                                                                                                                                                                                                                                                                                                                                                                                                                                                                                                                                                                                                                                                                                                                                                                                                                                                                                                                                                                                                                                                                                                                                                                                                                                                                                                                                                                                                                                                                                                                                                                                                                                                                                                                                                                                                                                                                                                                                                                                                                                                                                                                                                                                                                                 </t>
  </si>
  <si>
    <t>º</t>
  </si>
  <si>
    <t>Ingresados trimestre</t>
  </si>
  <si>
    <t>Resueltos trimestre</t>
  </si>
  <si>
    <t>Medidas de alojamiento temporal</t>
  </si>
  <si>
    <t>Ayudas económicas</t>
  </si>
  <si>
    <t>Adjudicación de vivienda ayuda para el alquiler</t>
  </si>
  <si>
    <t>Otra intervención de las administraciones públicas</t>
  </si>
  <si>
    <t>PETICIONES DE SUSPENSIÓN DE LANZAMIENTO POR ESPECIAL VULNERABILIDAD</t>
  </si>
  <si>
    <t>CAUSAS DEL LEVANTAMIENTO DE LA SUSPENSIÓN</t>
  </si>
  <si>
    <t>Artículo 1 RD 11/2020</t>
  </si>
  <si>
    <t>Artículo 441,5 LEC</t>
  </si>
  <si>
    <t xml:space="preserve">LANZAMIENTOS SUSPENDIDOS </t>
  </si>
  <si>
    <t xml:space="preserve"> Medidas de alojamiento temporal</t>
  </si>
  <si>
    <t xml:space="preserve"> Ayudas económicas</t>
  </si>
  <si>
    <t xml:space="preserve"> Adjudicación de vivienda ayuda para el alquiler</t>
  </si>
  <si>
    <t>Anexo suspensión de lanzamientos.</t>
  </si>
  <si>
    <t>Artículo 1 bis RD 11/2020</t>
  </si>
  <si>
    <t>26-T1</t>
  </si>
  <si>
    <t>Evolución 26-T1</t>
  </si>
  <si>
    <t>26-T2</t>
  </si>
  <si>
    <t>Evolución  26-T1</t>
  </si>
  <si>
    <t xml:space="preserve">Evolucion 26-T1 </t>
  </si>
  <si>
    <t>DATOS PROVINCIALES PRIMER TRIMESTRE 2026</t>
  </si>
  <si>
    <t>Procedimientos Especiales de  Microempresas presentados por TSJ. Persona jurídica</t>
  </si>
  <si>
    <t>Donostia/San Sebastián</t>
  </si>
  <si>
    <t>Gijón</t>
  </si>
  <si>
    <t>Vinarós</t>
  </si>
  <si>
    <t xml:space="preserve">Se acompaña la lista de partidos judiciales para los que no ha sido posible disponer de la información en la fecha de cierre de este informe. </t>
  </si>
  <si>
    <t>Nota: No ha sido posible disponer de la información correspondiente a los siguientes Tribunales de Instancia:  Donostia-San Sebastián, Gijón, Madrid.</t>
  </si>
  <si>
    <t>Partidos judiciales con falta de información a fecha de cierre del informe ( 18/06/2026)</t>
  </si>
  <si>
    <t>*</t>
  </si>
  <si>
    <t>*Dato estimado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</si>
</sst>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_-* #,##0.000_-;\-* #,##0.000_-;_-* &quot;-&quot;??_-;_-@_-"/>
    <numFmt numFmtId="168" formatCode="_-* #,##0.000\ _€_-;\-* #,##0.000\ _€_-;_-* &quot;-&quot;???\ _€_-;_-@_-"/>
  </numFmts>
  <fonts count="91"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sz val="12"/>
      <color indexed="18"/>
      <name val="Verdana"/>
      <family val="2"/>
      <scheme val="major"/>
    </font>
    <font>
      <b/>
      <sz val="10"/>
      <name val="Verdana"/>
      <family val="2"/>
      <scheme val="major"/>
    </font>
    <font>
      <sz val="10"/>
      <color rgb="FFFF0000"/>
      <name val="Verdana"/>
      <family val="2"/>
      <scheme val="major"/>
    </font>
    <font>
      <b/>
      <u/>
      <sz val="14"/>
      <color indexed="12"/>
      <name val="Verdana"/>
      <family val="2"/>
    </font>
    <font>
      <b/>
      <sz val="11"/>
      <color indexed="12"/>
      <name val="Arial"/>
      <family val="2"/>
    </font>
    <font>
      <b/>
      <sz val="11"/>
      <color rgb="FFC00000"/>
      <name val="Arial"/>
      <family val="2"/>
    </font>
    <font>
      <b/>
      <sz val="10"/>
      <color theme="4"/>
      <name val="Verdana"/>
      <family val="2"/>
      <scheme val="major"/>
    </font>
    <font>
      <b/>
      <sz val="9"/>
      <color theme="4"/>
      <name val="Verdana"/>
      <family val="2"/>
    </font>
    <font>
      <b/>
      <sz val="10"/>
      <name val="Arial"/>
      <family val="2"/>
    </font>
    <font>
      <sz val="11"/>
      <color theme="4"/>
      <name val="Verdana"/>
      <family val="2"/>
    </font>
    <font>
      <sz val="10"/>
      <name val="Arial"/>
      <family val="2"/>
    </font>
    <font>
      <sz val="10"/>
      <color theme="3" tint="0.39997558519241921"/>
      <name val="Verdana"/>
      <family val="2"/>
    </font>
    <font>
      <sz val="9"/>
      <color theme="3" tint="0.39997558519241921"/>
      <name val="Verdana"/>
      <family val="2"/>
    </font>
    <font>
      <b/>
      <sz val="9"/>
      <color theme="3" tint="0.39997558519241921"/>
      <name val="Verdana"/>
      <family val="2"/>
    </font>
    <font>
      <sz val="10"/>
      <color theme="3" tint="0.39997558519241921"/>
      <name val="Verdana"/>
      <family val="2"/>
      <scheme val="minor"/>
    </font>
  </fonts>
  <fills count="1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rgb="FF4F81BD"/>
        <bgColor indexed="64"/>
      </patternFill>
    </fill>
    <fill>
      <patternFill patternType="solid">
        <fgColor theme="5" tint="0.79998168889431442"/>
        <bgColor indexed="64"/>
      </patternFill>
    </fill>
    <fill>
      <patternFill patternType="solid">
        <fgColor rgb="FF95B3D7"/>
        <bgColor indexed="64"/>
      </patternFill>
    </fill>
  </fills>
  <borders count="41">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
      <left/>
      <right/>
      <top style="medium">
        <color theme="4"/>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style="thin">
        <color indexed="64"/>
      </right>
      <top style="thin">
        <color theme="0"/>
      </top>
      <bottom/>
      <diagonal/>
    </border>
    <border>
      <left style="thin">
        <color indexed="64"/>
      </left>
      <right style="thin">
        <color indexed="64"/>
      </right>
      <top style="thin">
        <color theme="0"/>
      </top>
      <bottom/>
      <diagonal/>
    </border>
    <border>
      <left/>
      <right style="thin">
        <color theme="0"/>
      </right>
      <top style="thin">
        <color theme="0"/>
      </top>
      <bottom style="thin">
        <color indexed="64"/>
      </bottom>
      <diagonal/>
    </border>
    <border>
      <left style="thin">
        <color indexed="64"/>
      </left>
      <right/>
      <top style="thin">
        <color theme="0"/>
      </top>
      <bottom/>
      <diagonal/>
    </border>
  </borders>
  <cellStyleXfs count="195">
    <xf numFmtId="0" fontId="0"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35" fillId="0" borderId="0"/>
    <xf numFmtId="0" fontId="12" fillId="0" borderId="0"/>
    <xf numFmtId="0" fontId="15" fillId="0" borderId="0"/>
    <xf numFmtId="0" fontId="11" fillId="0" borderId="0"/>
    <xf numFmtId="0" fontId="11" fillId="0" borderId="0"/>
    <xf numFmtId="0" fontId="11" fillId="0" borderId="0"/>
    <xf numFmtId="0" fontId="35" fillId="0" borderId="0"/>
    <xf numFmtId="0" fontId="11" fillId="0" borderId="0"/>
    <xf numFmtId="0" fontId="26"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9" fontId="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2" fillId="0" borderId="0" applyFont="0" applyFill="0" applyBorder="0" applyAlignment="0" applyProtection="0"/>
    <xf numFmtId="9" fontId="3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0" fillId="0" borderId="0" applyFont="0" applyFill="0" applyBorder="0" applyAlignment="0" applyProtection="0"/>
    <xf numFmtId="9" fontId="11" fillId="0" borderId="0" applyFont="0" applyFill="0" applyBorder="0" applyAlignment="0" applyProtection="0"/>
    <xf numFmtId="9" fontId="31" fillId="0" borderId="0" applyFont="0" applyFill="0" applyBorder="0" applyAlignment="0" applyProtection="0"/>
    <xf numFmtId="9" fontId="11"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alignment vertical="top"/>
      <protection locked="0"/>
    </xf>
    <xf numFmtId="0" fontId="8"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43" fontId="86" fillId="0" borderId="0" applyFont="0" applyFill="0" applyBorder="0" applyAlignment="0" applyProtection="0"/>
  </cellStyleXfs>
  <cellXfs count="242">
    <xf numFmtId="0" fontId="0" fillId="0" borderId="0" xfId="0"/>
    <xf numFmtId="0" fontId="48" fillId="0" borderId="0" xfId="0" applyFont="1"/>
    <xf numFmtId="0" fontId="19" fillId="0" borderId="0" xfId="1" applyFont="1" applyFill="1" applyBorder="1" applyAlignment="1" applyProtection="1"/>
    <xf numFmtId="0" fontId="19" fillId="0" borderId="0" xfId="1" applyFont="1" applyFill="1" applyAlignment="1" applyProtection="1">
      <alignment horizontal="left"/>
    </xf>
    <xf numFmtId="0" fontId="20" fillId="0" borderId="0" xfId="0" applyFont="1"/>
    <xf numFmtId="0" fontId="21" fillId="0" borderId="0" xfId="0" applyFont="1"/>
    <xf numFmtId="0" fontId="16" fillId="0" borderId="0" xfId="1" applyFont="1" applyFill="1" applyBorder="1" applyAlignment="1" applyProtection="1"/>
    <xf numFmtId="0" fontId="19" fillId="0" borderId="0" xfId="1" applyFont="1" applyFill="1" applyBorder="1" applyAlignment="1" applyProtection="1">
      <alignment horizontal="center"/>
    </xf>
    <xf numFmtId="0" fontId="18" fillId="0" borderId="0" xfId="6" applyFont="1" applyAlignment="1">
      <alignment horizontal="center"/>
    </xf>
    <xf numFmtId="0" fontId="54" fillId="0" borderId="0" xfId="6" applyFont="1" applyAlignment="1">
      <alignment horizontal="center"/>
    </xf>
    <xf numFmtId="0" fontId="37" fillId="0" borderId="0" xfId="0" applyFont="1"/>
    <xf numFmtId="0" fontId="38" fillId="0" borderId="0" xfId="0" applyFont="1"/>
    <xf numFmtId="0" fontId="39" fillId="0" borderId="0" xfId="0" applyFont="1"/>
    <xf numFmtId="164" fontId="39" fillId="0" borderId="0" xfId="0" applyNumberFormat="1" applyFont="1"/>
    <xf numFmtId="9" fontId="39" fillId="0" borderId="0" xfId="22" applyFont="1" applyFill="1"/>
    <xf numFmtId="0" fontId="44" fillId="0" borderId="0" xfId="0" applyFont="1"/>
    <xf numFmtId="3" fontId="36" fillId="0" borderId="0" xfId="0" applyNumberFormat="1" applyFont="1"/>
    <xf numFmtId="164" fontId="36" fillId="0" borderId="0" xfId="0" applyNumberFormat="1" applyFont="1"/>
    <xf numFmtId="3" fontId="39" fillId="0" borderId="0" xfId="0" applyNumberFormat="1" applyFont="1"/>
    <xf numFmtId="3" fontId="42" fillId="0" borderId="0" xfId="0" applyNumberFormat="1" applyFont="1"/>
    <xf numFmtId="0" fontId="42" fillId="0" borderId="0" xfId="0" applyFont="1"/>
    <xf numFmtId="0" fontId="41" fillId="0" borderId="0" xfId="0" applyFont="1"/>
    <xf numFmtId="164" fontId="36" fillId="0" borderId="0" xfId="22" applyNumberFormat="1" applyFont="1" applyFill="1" applyBorder="1"/>
    <xf numFmtId="164" fontId="39" fillId="0" borderId="0" xfId="22" applyNumberFormat="1" applyFont="1" applyFill="1" applyBorder="1"/>
    <xf numFmtId="0" fontId="43" fillId="0" borderId="0" xfId="0" applyFont="1" applyAlignment="1">
      <alignment vertical="center"/>
    </xf>
    <xf numFmtId="0" fontId="52" fillId="0" borderId="0" xfId="0" applyFont="1"/>
    <xf numFmtId="3" fontId="53" fillId="0" borderId="0" xfId="0" applyNumberFormat="1" applyFont="1"/>
    <xf numFmtId="0" fontId="53" fillId="0" borderId="0" xfId="0" applyFont="1"/>
    <xf numFmtId="0" fontId="20" fillId="0" borderId="0" xfId="0" applyFont="1" applyAlignment="1">
      <alignment horizontal="left"/>
    </xf>
    <xf numFmtId="0" fontId="55" fillId="4" borderId="12" xfId="0" applyFont="1" applyFill="1" applyBorder="1" applyAlignment="1">
      <alignment horizontal="left" vertical="center" wrapText="1"/>
    </xf>
    <xf numFmtId="0" fontId="55" fillId="4" borderId="11" xfId="0" applyFont="1" applyFill="1" applyBorder="1" applyAlignment="1">
      <alignment horizontal="left" vertical="center"/>
    </xf>
    <xf numFmtId="0" fontId="55" fillId="4" borderId="10" xfId="0" applyFont="1" applyFill="1" applyBorder="1" applyAlignment="1" applyProtection="1">
      <alignment horizontal="left" vertical="center" wrapText="1"/>
      <protection locked="0"/>
    </xf>
    <xf numFmtId="0" fontId="55" fillId="4" borderId="14" xfId="0" applyFont="1" applyFill="1" applyBorder="1" applyAlignment="1">
      <alignment horizontal="left" vertical="center" wrapText="1"/>
    </xf>
    <xf numFmtId="164" fontId="58" fillId="0" borderId="13" xfId="0" applyNumberFormat="1" applyFont="1" applyBorder="1" applyAlignment="1">
      <alignment vertical="center"/>
    </xf>
    <xf numFmtId="164" fontId="58" fillId="0" borderId="14" xfId="0" applyNumberFormat="1" applyFont="1" applyBorder="1" applyAlignment="1">
      <alignment vertical="center"/>
    </xf>
    <xf numFmtId="0" fontId="55" fillId="4" borderId="0" xfId="0" applyFont="1" applyFill="1" applyAlignment="1">
      <alignment horizontal="left" vertical="center" wrapText="1"/>
    </xf>
    <xf numFmtId="164" fontId="58" fillId="0" borderId="15" xfId="0" applyNumberFormat="1" applyFont="1" applyBorder="1" applyAlignment="1">
      <alignment vertical="center"/>
    </xf>
    <xf numFmtId="0" fontId="56" fillId="3" borderId="16" xfId="0" applyFont="1" applyFill="1" applyBorder="1"/>
    <xf numFmtId="0" fontId="57" fillId="3" borderId="16" xfId="0" applyFont="1" applyFill="1" applyBorder="1" applyAlignment="1">
      <alignment horizontal="center" vertical="center"/>
    </xf>
    <xf numFmtId="0" fontId="57" fillId="3" borderId="16" xfId="0" applyFont="1" applyFill="1" applyBorder="1" applyAlignment="1">
      <alignment horizontal="center" vertical="center" wrapText="1"/>
    </xf>
    <xf numFmtId="3" fontId="58" fillId="0" borderId="15" xfId="0" applyNumberFormat="1" applyFont="1" applyBorder="1" applyAlignment="1">
      <alignment vertical="center"/>
    </xf>
    <xf numFmtId="3" fontId="58" fillId="0" borderId="13" xfId="0" applyNumberFormat="1" applyFont="1" applyBorder="1" applyAlignment="1">
      <alignment vertical="center"/>
    </xf>
    <xf numFmtId="3" fontId="58" fillId="2" borderId="13" xfId="0" applyNumberFormat="1" applyFont="1" applyFill="1" applyBorder="1" applyAlignment="1">
      <alignment vertical="center"/>
    </xf>
    <xf numFmtId="3" fontId="58" fillId="0" borderId="14" xfId="0" applyNumberFormat="1" applyFont="1" applyBorder="1" applyAlignment="1">
      <alignment vertical="center"/>
    </xf>
    <xf numFmtId="164" fontId="59" fillId="0" borderId="13" xfId="0" applyNumberFormat="1" applyFont="1" applyBorder="1" applyAlignment="1">
      <alignment vertical="center"/>
    </xf>
    <xf numFmtId="164" fontId="59" fillId="0" borderId="14" xfId="0" applyNumberFormat="1" applyFont="1" applyBorder="1" applyAlignment="1">
      <alignment vertical="center"/>
    </xf>
    <xf numFmtId="0" fontId="36" fillId="0" borderId="0" xfId="0" applyFont="1"/>
    <xf numFmtId="0" fontId="58" fillId="0" borderId="18" xfId="0" applyFont="1" applyBorder="1" applyAlignment="1">
      <alignment vertical="center" wrapText="1"/>
    </xf>
    <xf numFmtId="0" fontId="58" fillId="0" borderId="19" xfId="0" applyFont="1" applyBorder="1" applyAlignment="1">
      <alignment vertical="center" wrapText="1"/>
    </xf>
    <xf numFmtId="0" fontId="58" fillId="0" borderId="20" xfId="0" applyFont="1" applyBorder="1" applyAlignment="1">
      <alignment vertical="center" wrapText="1"/>
    </xf>
    <xf numFmtId="0" fontId="58" fillId="0" borderId="21" xfId="0" applyFont="1" applyBorder="1" applyAlignment="1">
      <alignment vertical="center" wrapText="1"/>
    </xf>
    <xf numFmtId="0" fontId="62" fillId="5" borderId="17" xfId="0" applyFont="1" applyFill="1" applyBorder="1" applyAlignment="1" applyProtection="1">
      <alignment vertical="center" wrapText="1"/>
      <protection locked="0"/>
    </xf>
    <xf numFmtId="0" fontId="45" fillId="0" borderId="0" xfId="0" applyFont="1"/>
    <xf numFmtId="0" fontId="37" fillId="0" borderId="0" xfId="0" applyFont="1" applyAlignment="1">
      <alignment horizontal="left"/>
    </xf>
    <xf numFmtId="0" fontId="55" fillId="0" borderId="22" xfId="0" applyFont="1" applyBorder="1" applyAlignment="1" applyProtection="1">
      <alignment horizontal="left" vertical="center" wrapText="1"/>
      <protection locked="0"/>
    </xf>
    <xf numFmtId="3" fontId="59" fillId="0" borderId="15" xfId="0" applyNumberFormat="1" applyFont="1" applyBorder="1" applyAlignment="1">
      <alignment vertical="center"/>
    </xf>
    <xf numFmtId="0" fontId="63" fillId="5" borderId="23" xfId="0" applyFont="1" applyFill="1" applyBorder="1" applyAlignment="1" applyProtection="1">
      <alignment horizontal="left" vertical="center" wrapText="1"/>
      <protection locked="0"/>
    </xf>
    <xf numFmtId="3" fontId="63" fillId="5" borderId="23" xfId="0" applyNumberFormat="1" applyFont="1" applyFill="1" applyBorder="1" applyAlignment="1" applyProtection="1">
      <alignment vertical="center"/>
      <protection locked="0"/>
    </xf>
    <xf numFmtId="0" fontId="37" fillId="0" borderId="0" xfId="0" applyFont="1" applyAlignment="1">
      <alignment vertical="center" wrapText="1"/>
    </xf>
    <xf numFmtId="0" fontId="39" fillId="0" borderId="0" xfId="0" applyFont="1" applyAlignment="1">
      <alignment wrapText="1"/>
    </xf>
    <xf numFmtId="0" fontId="57" fillId="3" borderId="24" xfId="0" applyFont="1" applyFill="1" applyBorder="1" applyAlignment="1">
      <alignment horizontal="center" vertical="center"/>
    </xf>
    <xf numFmtId="0" fontId="57" fillId="3" borderId="24" xfId="0" applyFont="1" applyFill="1" applyBorder="1" applyAlignment="1">
      <alignment horizontal="center" vertical="center" wrapText="1"/>
    </xf>
    <xf numFmtId="164" fontId="63" fillId="5" borderId="25" xfId="0" applyNumberFormat="1" applyFont="1" applyFill="1" applyBorder="1" applyAlignment="1" applyProtection="1">
      <alignment vertical="center"/>
      <protection locked="0"/>
    </xf>
    <xf numFmtId="0" fontId="0" fillId="0" borderId="0" xfId="0" applyAlignment="1">
      <alignment vertical="center"/>
    </xf>
    <xf numFmtId="164" fontId="63" fillId="5" borderId="23" xfId="0" applyNumberFormat="1" applyFont="1" applyFill="1" applyBorder="1" applyAlignment="1" applyProtection="1">
      <alignment horizontal="right" vertical="center" wrapText="1"/>
      <protection locked="0"/>
    </xf>
    <xf numFmtId="164" fontId="63" fillId="5" borderId="25" xfId="0" applyNumberFormat="1" applyFont="1" applyFill="1" applyBorder="1" applyAlignment="1" applyProtection="1">
      <alignment horizontal="right" vertical="center" wrapText="1"/>
      <protection locked="0"/>
    </xf>
    <xf numFmtId="0" fontId="64" fillId="0" borderId="0" xfId="0" applyFont="1"/>
    <xf numFmtId="0" fontId="39" fillId="0" borderId="0" xfId="0" applyFont="1" applyAlignment="1">
      <alignment vertical="center"/>
    </xf>
    <xf numFmtId="0" fontId="47" fillId="0" borderId="0" xfId="0" applyFont="1"/>
    <xf numFmtId="164" fontId="36" fillId="0" borderId="1" xfId="0" applyNumberFormat="1" applyFont="1" applyBorder="1"/>
    <xf numFmtId="164" fontId="36" fillId="0" borderId="2" xfId="0" applyNumberFormat="1" applyFont="1" applyBorder="1"/>
    <xf numFmtId="164" fontId="36" fillId="0" borderId="3" xfId="0" applyNumberFormat="1" applyFont="1" applyBorder="1"/>
    <xf numFmtId="164" fontId="46" fillId="0" borderId="4" xfId="0" applyNumberFormat="1" applyFont="1" applyBorder="1"/>
    <xf numFmtId="0" fontId="37" fillId="0" borderId="0" xfId="0" applyFont="1" applyAlignment="1">
      <alignment wrapText="1"/>
    </xf>
    <xf numFmtId="3" fontId="38" fillId="0" borderId="0" xfId="0" applyNumberFormat="1" applyFont="1"/>
    <xf numFmtId="0" fontId="40" fillId="0" borderId="0" xfId="0" applyFont="1"/>
    <xf numFmtId="0" fontId="50" fillId="0" borderId="0" xfId="0" applyFont="1" applyAlignment="1">
      <alignment vertical="center"/>
    </xf>
    <xf numFmtId="0" fontId="51" fillId="0" borderId="0" xfId="0" applyFont="1"/>
    <xf numFmtId="0" fontId="51" fillId="0" borderId="0" xfId="6" applyFont="1"/>
    <xf numFmtId="0" fontId="50" fillId="0" borderId="0" xfId="6" applyFont="1" applyAlignment="1">
      <alignment vertical="center"/>
    </xf>
    <xf numFmtId="164" fontId="49" fillId="0" borderId="2" xfId="0" applyNumberFormat="1" applyFont="1" applyBorder="1"/>
    <xf numFmtId="164" fontId="36" fillId="0" borderId="6" xfId="0" applyNumberFormat="1" applyFont="1" applyBorder="1"/>
    <xf numFmtId="164" fontId="49" fillId="0" borderId="4" xfId="0" applyNumberFormat="1" applyFont="1" applyBorder="1"/>
    <xf numFmtId="164" fontId="49" fillId="0" borderId="5" xfId="0" applyNumberFormat="1" applyFont="1" applyBorder="1"/>
    <xf numFmtId="164" fontId="49" fillId="0" borderId="7" xfId="0" applyNumberFormat="1" applyFont="1" applyBorder="1"/>
    <xf numFmtId="164" fontId="49" fillId="0" borderId="8" xfId="0" applyNumberFormat="1" applyFont="1" applyBorder="1"/>
    <xf numFmtId="164" fontId="49" fillId="0" borderId="9" xfId="0" applyNumberFormat="1" applyFont="1" applyBorder="1"/>
    <xf numFmtId="164" fontId="59" fillId="0" borderId="15" xfId="0" applyNumberFormat="1" applyFont="1" applyBorder="1" applyAlignment="1">
      <alignment vertical="center"/>
    </xf>
    <xf numFmtId="164" fontId="66" fillId="5" borderId="23" xfId="0" applyNumberFormat="1" applyFont="1" applyFill="1" applyBorder="1" applyAlignment="1" applyProtection="1">
      <alignment horizontal="right" vertical="center" wrapText="1"/>
      <protection locked="0"/>
    </xf>
    <xf numFmtId="0" fontId="10" fillId="0" borderId="0" xfId="1" applyFill="1" applyAlignment="1" applyProtection="1"/>
    <xf numFmtId="0" fontId="67" fillId="0" borderId="0" xfId="0" applyFont="1"/>
    <xf numFmtId="3" fontId="58" fillId="0" borderId="15" xfId="0" applyNumberFormat="1" applyFont="1" applyBorder="1" applyAlignment="1">
      <alignment horizontal="right" vertical="center"/>
    </xf>
    <xf numFmtId="3" fontId="0" fillId="0" borderId="0" xfId="0" applyNumberFormat="1"/>
    <xf numFmtId="3" fontId="58" fillId="0" borderId="15" xfId="0" applyNumberFormat="1" applyFont="1" applyBorder="1" applyAlignment="1">
      <alignment vertical="center" wrapText="1"/>
    </xf>
    <xf numFmtId="0" fontId="62" fillId="3" borderId="16" xfId="0" applyFont="1" applyFill="1" applyBorder="1" applyAlignment="1">
      <alignment horizontal="center" vertical="center" wrapText="1"/>
    </xf>
    <xf numFmtId="0" fontId="54" fillId="0" borderId="0" xfId="6" applyFont="1"/>
    <xf numFmtId="3" fontId="63" fillId="5" borderId="25" xfId="0" applyNumberFormat="1" applyFont="1" applyFill="1" applyBorder="1" applyAlignment="1" applyProtection="1">
      <alignment vertical="center" wrapText="1"/>
      <protection locked="0"/>
    </xf>
    <xf numFmtId="3" fontId="58" fillId="0" borderId="0" xfId="0" applyNumberFormat="1" applyFont="1" applyAlignment="1">
      <alignment vertical="center" wrapText="1"/>
    </xf>
    <xf numFmtId="164" fontId="58" fillId="0" borderId="0" xfId="0" applyNumberFormat="1" applyFont="1" applyAlignment="1">
      <alignment vertical="center"/>
    </xf>
    <xf numFmtId="3" fontId="58" fillId="0" borderId="0" xfId="0" applyNumberFormat="1" applyFont="1" applyAlignment="1">
      <alignment vertical="center"/>
    </xf>
    <xf numFmtId="0" fontId="39" fillId="0" borderId="16" xfId="0" applyFont="1" applyBorder="1"/>
    <xf numFmtId="166" fontId="58" fillId="0" borderId="15" xfId="0" applyNumberFormat="1" applyFont="1" applyBorder="1" applyAlignment="1">
      <alignment vertical="center"/>
    </xf>
    <xf numFmtId="165" fontId="63" fillId="5" borderId="23" xfId="0" applyNumberFormat="1" applyFont="1" applyFill="1" applyBorder="1" applyAlignment="1" applyProtection="1">
      <alignment horizontal="right" vertical="center" wrapText="1"/>
      <protection locked="0"/>
    </xf>
    <xf numFmtId="0" fontId="68" fillId="0" borderId="0" xfId="0" applyFont="1"/>
    <xf numFmtId="10" fontId="39" fillId="0" borderId="0" xfId="0" applyNumberFormat="1" applyFont="1"/>
    <xf numFmtId="0" fontId="58" fillId="0" borderId="0" xfId="188" applyFont="1"/>
    <xf numFmtId="3" fontId="59" fillId="0" borderId="0" xfId="0" applyNumberFormat="1" applyFont="1" applyAlignment="1">
      <alignment vertical="center" wrapText="1"/>
    </xf>
    <xf numFmtId="3" fontId="17" fillId="0" borderId="15" xfId="0" applyNumberFormat="1" applyFont="1" applyBorder="1" applyAlignment="1">
      <alignment vertical="center" wrapText="1"/>
    </xf>
    <xf numFmtId="166" fontId="58" fillId="0" borderId="0" xfId="0" applyNumberFormat="1" applyFont="1" applyAlignment="1">
      <alignment vertical="center"/>
    </xf>
    <xf numFmtId="0" fontId="17" fillId="0" borderId="0" xfId="0" applyFont="1" applyAlignment="1">
      <alignment horizontal="right" vertical="center"/>
    </xf>
    <xf numFmtId="0" fontId="17" fillId="0" borderId="0" xfId="0" applyFont="1" applyAlignment="1">
      <alignment horizontal="right"/>
    </xf>
    <xf numFmtId="0" fontId="55" fillId="0" borderId="0" xfId="1" applyFont="1" applyAlignment="1" applyProtection="1">
      <alignment horizontal="left" vertical="center"/>
    </xf>
    <xf numFmtId="15" fontId="39" fillId="0" borderId="0" xfId="0" applyNumberFormat="1" applyFont="1"/>
    <xf numFmtId="15" fontId="0" fillId="0" borderId="0" xfId="0" applyNumberFormat="1"/>
    <xf numFmtId="16" fontId="57" fillId="3" borderId="16" xfId="0" applyNumberFormat="1" applyFont="1" applyFill="1" applyBorder="1" applyAlignment="1">
      <alignment horizontal="center" vertical="center"/>
    </xf>
    <xf numFmtId="14" fontId="39" fillId="0" borderId="0" xfId="0" applyNumberFormat="1" applyFont="1"/>
    <xf numFmtId="0" fontId="58" fillId="0" borderId="0" xfId="0" applyFont="1"/>
    <xf numFmtId="0" fontId="62" fillId="5" borderId="26" xfId="0" applyFont="1" applyFill="1" applyBorder="1" applyAlignment="1" applyProtection="1">
      <alignment vertical="center" wrapText="1"/>
      <protection locked="0"/>
    </xf>
    <xf numFmtId="0" fontId="72" fillId="0" borderId="0" xfId="180" applyFont="1"/>
    <xf numFmtId="164" fontId="63" fillId="5" borderId="23" xfId="180" applyNumberFormat="1" applyFont="1" applyFill="1" applyBorder="1" applyAlignment="1" applyProtection="1">
      <alignment vertical="center"/>
      <protection locked="0"/>
    </xf>
    <xf numFmtId="0" fontId="63" fillId="5" borderId="23" xfId="180" applyFont="1" applyFill="1" applyBorder="1" applyAlignment="1" applyProtection="1">
      <alignment horizontal="left" vertical="center" wrapText="1"/>
      <protection locked="0"/>
    </xf>
    <xf numFmtId="164" fontId="58" fillId="0" borderId="15" xfId="180" applyNumberFormat="1" applyFont="1" applyBorder="1" applyAlignment="1">
      <alignment vertical="center"/>
    </xf>
    <xf numFmtId="0" fontId="55" fillId="0" borderId="22" xfId="180" applyFont="1" applyBorder="1" applyAlignment="1" applyProtection="1">
      <alignment horizontal="left" vertical="center" wrapText="1"/>
      <protection locked="0"/>
    </xf>
    <xf numFmtId="0" fontId="57" fillId="3" borderId="16" xfId="180" applyFont="1" applyFill="1" applyBorder="1" applyAlignment="1">
      <alignment horizontal="center" vertical="center" wrapText="1"/>
    </xf>
    <xf numFmtId="0" fontId="74" fillId="0" borderId="0" xfId="180" applyFont="1" applyAlignment="1">
      <alignment wrapText="1"/>
    </xf>
    <xf numFmtId="3" fontId="72" fillId="0" borderId="0" xfId="180" applyNumberFormat="1" applyFont="1"/>
    <xf numFmtId="3" fontId="63" fillId="5" borderId="23" xfId="180" applyNumberFormat="1" applyFont="1" applyFill="1" applyBorder="1" applyAlignment="1" applyProtection="1">
      <alignment vertical="center"/>
      <protection locked="0"/>
    </xf>
    <xf numFmtId="3" fontId="58" fillId="0" borderId="15" xfId="180" applyNumberFormat="1" applyFont="1" applyBorder="1" applyAlignment="1">
      <alignment vertical="center"/>
    </xf>
    <xf numFmtId="3" fontId="58" fillId="0" borderId="0" xfId="180" applyNumberFormat="1" applyFont="1" applyAlignment="1">
      <alignment vertical="center"/>
    </xf>
    <xf numFmtId="0" fontId="57" fillId="3" borderId="16" xfId="180" applyFont="1" applyFill="1" applyBorder="1" applyAlignment="1">
      <alignment horizontal="center" vertical="center"/>
    </xf>
    <xf numFmtId="0" fontId="57" fillId="3" borderId="24" xfId="180" applyFont="1" applyFill="1" applyBorder="1" applyAlignment="1">
      <alignment horizontal="center" vertical="center"/>
    </xf>
    <xf numFmtId="0" fontId="57" fillId="3" borderId="0" xfId="180" applyFont="1" applyFill="1" applyAlignment="1">
      <alignment horizontal="center" vertical="center"/>
    </xf>
    <xf numFmtId="0" fontId="72" fillId="0" borderId="0" xfId="180" applyFont="1" applyAlignment="1">
      <alignment vertical="center"/>
    </xf>
    <xf numFmtId="0" fontId="73" fillId="0" borderId="0" xfId="180" applyFont="1" applyAlignment="1">
      <alignment vertical="center"/>
    </xf>
    <xf numFmtId="0" fontId="74" fillId="0" borderId="0" xfId="180" applyFont="1" applyAlignment="1">
      <alignment horizontal="left" vertical="center"/>
    </xf>
    <xf numFmtId="0" fontId="73" fillId="0" borderId="0" xfId="180" applyFont="1"/>
    <xf numFmtId="0" fontId="74" fillId="0" borderId="0" xfId="180" applyFont="1"/>
    <xf numFmtId="0" fontId="9" fillId="0" borderId="0" xfId="180"/>
    <xf numFmtId="164" fontId="58" fillId="0" borderId="15" xfId="180" applyNumberFormat="1" applyFont="1" applyBorder="1" applyAlignment="1">
      <alignment horizontal="center" vertical="center"/>
    </xf>
    <xf numFmtId="0" fontId="58" fillId="0" borderId="0" xfId="180" applyFont="1"/>
    <xf numFmtId="0" fontId="9" fillId="0" borderId="0" xfId="180" applyAlignment="1">
      <alignment vertical="center"/>
    </xf>
    <xf numFmtId="0" fontId="74" fillId="0" borderId="0" xfId="180" applyFont="1" applyAlignment="1">
      <alignment horizontal="left"/>
    </xf>
    <xf numFmtId="0" fontId="74" fillId="0" borderId="0" xfId="180" applyFont="1" applyAlignment="1">
      <alignment vertical="center"/>
    </xf>
    <xf numFmtId="3" fontId="17" fillId="0" borderId="15" xfId="180" applyNumberFormat="1" applyFont="1" applyBorder="1" applyAlignment="1">
      <alignment vertical="center"/>
    </xf>
    <xf numFmtId="0" fontId="39" fillId="0" borderId="0" xfId="180" applyFont="1"/>
    <xf numFmtId="166" fontId="58" fillId="0" borderId="15" xfId="180" applyNumberFormat="1" applyFont="1" applyBorder="1" applyAlignment="1">
      <alignment vertical="center"/>
    </xf>
    <xf numFmtId="165" fontId="63" fillId="5" borderId="23" xfId="180" applyNumberFormat="1" applyFont="1" applyFill="1" applyBorder="1" applyAlignment="1" applyProtection="1">
      <alignment horizontal="right" vertical="center" wrapText="1"/>
      <protection locked="0"/>
    </xf>
    <xf numFmtId="15" fontId="77" fillId="0" borderId="0" xfId="180" applyNumberFormat="1" applyFont="1"/>
    <xf numFmtId="15" fontId="39" fillId="0" borderId="0" xfId="180" applyNumberFormat="1" applyFont="1"/>
    <xf numFmtId="14" fontId="39" fillId="0" borderId="0" xfId="180" applyNumberFormat="1" applyFont="1"/>
    <xf numFmtId="0" fontId="58" fillId="0" borderId="0" xfId="190" applyFont="1" applyAlignment="1" applyProtection="1">
      <alignment horizontal="right"/>
      <protection locked="0"/>
    </xf>
    <xf numFmtId="0" fontId="76" fillId="0" borderId="0" xfId="180" applyFont="1" applyAlignment="1">
      <alignment vertical="center"/>
    </xf>
    <xf numFmtId="0" fontId="75" fillId="0" borderId="0" xfId="180" applyFont="1"/>
    <xf numFmtId="10" fontId="72" fillId="0" borderId="0" xfId="180" applyNumberFormat="1" applyFont="1"/>
    <xf numFmtId="164" fontId="72" fillId="0" borderId="0" xfId="180" applyNumberFormat="1" applyFont="1"/>
    <xf numFmtId="0" fontId="78" fillId="0" borderId="0" xfId="180" applyFont="1"/>
    <xf numFmtId="0" fontId="79" fillId="0" borderId="0" xfId="1" applyFont="1" applyFill="1" applyBorder="1" applyAlignment="1" applyProtection="1">
      <alignment horizontal="center"/>
    </xf>
    <xf numFmtId="0" fontId="80" fillId="0" borderId="0" xfId="1" applyFont="1" applyFill="1" applyBorder="1" applyAlignment="1" applyProtection="1"/>
    <xf numFmtId="0" fontId="80" fillId="0" borderId="0" xfId="1" applyFont="1" applyAlignment="1" applyProtection="1">
      <alignment horizontal="center"/>
    </xf>
    <xf numFmtId="0" fontId="80" fillId="0" borderId="0" xfId="1" applyFont="1" applyAlignment="1" applyProtection="1"/>
    <xf numFmtId="0" fontId="17" fillId="0" borderId="0" xfId="10" applyFont="1"/>
    <xf numFmtId="0" fontId="18" fillId="0" borderId="0" xfId="6" applyFont="1"/>
    <xf numFmtId="0" fontId="55" fillId="0" borderId="0" xfId="1" applyFont="1" applyAlignment="1" applyProtection="1">
      <alignment vertical="center"/>
    </xf>
    <xf numFmtId="0" fontId="81" fillId="0" borderId="0" xfId="1" applyFont="1" applyAlignment="1" applyProtection="1"/>
    <xf numFmtId="164" fontId="58" fillId="0" borderId="15" xfId="0" applyNumberFormat="1" applyFont="1" applyBorder="1" applyAlignment="1">
      <alignment horizontal="right" vertical="center"/>
    </xf>
    <xf numFmtId="3" fontId="72" fillId="0" borderId="0" xfId="0" applyNumberFormat="1" applyFont="1"/>
    <xf numFmtId="0" fontId="62" fillId="5" borderId="27" xfId="0" applyFont="1" applyFill="1" applyBorder="1" applyAlignment="1" applyProtection="1">
      <alignment vertical="center" wrapText="1"/>
      <protection locked="0"/>
    </xf>
    <xf numFmtId="3" fontId="58" fillId="0" borderId="0" xfId="0" applyNumberFormat="1" applyFont="1"/>
    <xf numFmtId="0" fontId="72" fillId="0" borderId="0" xfId="0" applyFont="1" applyAlignment="1">
      <alignment vertical="center"/>
    </xf>
    <xf numFmtId="3" fontId="17" fillId="0" borderId="0" xfId="0" applyNumberFormat="1" applyFont="1"/>
    <xf numFmtId="0" fontId="72" fillId="0" borderId="0" xfId="0" applyFont="1"/>
    <xf numFmtId="3" fontId="17" fillId="0" borderId="15" xfId="0" applyNumberFormat="1" applyFont="1" applyBorder="1" applyAlignment="1">
      <alignment vertical="center"/>
    </xf>
    <xf numFmtId="0" fontId="82" fillId="0" borderId="0" xfId="1" applyFont="1" applyAlignment="1" applyProtection="1"/>
    <xf numFmtId="0" fontId="37" fillId="0" borderId="0" xfId="0" applyFont="1" applyAlignment="1">
      <alignment horizontal="left" vertical="center" wrapText="1"/>
    </xf>
    <xf numFmtId="0" fontId="58" fillId="0" borderId="0" xfId="191" applyFont="1" applyAlignment="1" applyProtection="1">
      <alignment horizontal="right"/>
      <protection locked="0"/>
    </xf>
    <xf numFmtId="0" fontId="17" fillId="0" borderId="0" xfId="191" applyFont="1" applyAlignment="1" applyProtection="1">
      <alignment horizontal="right"/>
      <protection locked="0"/>
    </xf>
    <xf numFmtId="0" fontId="83" fillId="0" borderId="0" xfId="0" applyFont="1" applyAlignment="1" applyProtection="1">
      <alignment horizontal="left" vertical="center" wrapText="1"/>
      <protection locked="0"/>
    </xf>
    <xf numFmtId="3" fontId="71" fillId="0" borderId="0" xfId="0" applyNumberFormat="1" applyFont="1"/>
    <xf numFmtId="0" fontId="9" fillId="0" borderId="0" xfId="0" applyFont="1"/>
    <xf numFmtId="164" fontId="58" fillId="2" borderId="15" xfId="0" applyNumberFormat="1" applyFont="1" applyFill="1" applyBorder="1" applyAlignment="1">
      <alignment vertical="center"/>
    </xf>
    <xf numFmtId="0" fontId="39" fillId="2" borderId="0" xfId="0" applyFont="1" applyFill="1"/>
    <xf numFmtId="0" fontId="39" fillId="2" borderId="0" xfId="0" applyFont="1" applyFill="1" applyAlignment="1">
      <alignment wrapText="1"/>
    </xf>
    <xf numFmtId="0" fontId="0" fillId="2" borderId="0" xfId="0" applyFill="1"/>
    <xf numFmtId="0" fontId="67" fillId="2" borderId="0" xfId="0" applyFont="1" applyFill="1"/>
    <xf numFmtId="0" fontId="10" fillId="2" borderId="0" xfId="1" applyFill="1" applyAlignment="1" applyProtection="1"/>
    <xf numFmtId="0" fontId="20" fillId="2" borderId="0" xfId="0" applyFont="1" applyFill="1"/>
    <xf numFmtId="0" fontId="84" fillId="0" borderId="0" xfId="0" applyFont="1"/>
    <xf numFmtId="0" fontId="20" fillId="7" borderId="0" xfId="0" applyFont="1" applyFill="1"/>
    <xf numFmtId="0" fontId="39" fillId="0" borderId="0" xfId="193" applyFont="1"/>
    <xf numFmtId="0" fontId="37" fillId="0" borderId="0" xfId="193" applyFont="1"/>
    <xf numFmtId="0" fontId="1" fillId="0" borderId="0" xfId="193"/>
    <xf numFmtId="0" fontId="68" fillId="0" borderId="0" xfId="193" applyFont="1"/>
    <xf numFmtId="0" fontId="45" fillId="0" borderId="0" xfId="193" applyFont="1"/>
    <xf numFmtId="0" fontId="57" fillId="8" borderId="16" xfId="193" applyFont="1" applyFill="1" applyBorder="1" applyAlignment="1">
      <alignment horizontal="center" vertical="center" wrapText="1"/>
    </xf>
    <xf numFmtId="0" fontId="1" fillId="0" borderId="0" xfId="193" applyAlignment="1">
      <alignment wrapText="1"/>
    </xf>
    <xf numFmtId="0" fontId="57" fillId="8" borderId="30" xfId="193" applyFont="1" applyFill="1" applyBorder="1" applyAlignment="1">
      <alignment horizontal="center" vertical="center" wrapText="1"/>
    </xf>
    <xf numFmtId="0" fontId="55" fillId="0" borderId="22" xfId="193" applyFont="1" applyBorder="1" applyAlignment="1" applyProtection="1">
      <alignment horizontal="left" vertical="center" wrapText="1"/>
      <protection locked="0"/>
    </xf>
    <xf numFmtId="0" fontId="1" fillId="9" borderId="29" xfId="193" applyFill="1" applyBorder="1" applyAlignment="1" applyProtection="1">
      <alignment horizontal="right"/>
      <protection locked="0"/>
    </xf>
    <xf numFmtId="0" fontId="1" fillId="9" borderId="31" xfId="193" applyFill="1" applyBorder="1" applyAlignment="1" applyProtection="1">
      <alignment horizontal="right"/>
      <protection locked="0"/>
    </xf>
    <xf numFmtId="0" fontId="1" fillId="6" borderId="29" xfId="193" applyFill="1" applyBorder="1" applyAlignment="1" applyProtection="1">
      <alignment horizontal="right"/>
      <protection locked="0"/>
    </xf>
    <xf numFmtId="0" fontId="39" fillId="0" borderId="0" xfId="193" applyFont="1" applyAlignment="1">
      <alignment vertical="center"/>
    </xf>
    <xf numFmtId="3" fontId="1" fillId="0" borderId="0" xfId="193" applyNumberFormat="1"/>
    <xf numFmtId="0" fontId="63" fillId="10" borderId="23" xfId="193" applyFont="1" applyFill="1" applyBorder="1" applyAlignment="1" applyProtection="1">
      <alignment horizontal="left" vertical="center" wrapText="1"/>
      <protection locked="0"/>
    </xf>
    <xf numFmtId="3" fontId="63" fillId="10" borderId="25" xfId="193" applyNumberFormat="1" applyFont="1" applyFill="1" applyBorder="1" applyAlignment="1" applyProtection="1">
      <alignment vertical="center" wrapText="1"/>
      <protection locked="0"/>
    </xf>
    <xf numFmtId="164" fontId="58" fillId="0" borderId="15" xfId="193" applyNumberFormat="1" applyFont="1" applyBorder="1" applyAlignment="1">
      <alignment vertical="center"/>
    </xf>
    <xf numFmtId="0" fontId="57" fillId="8" borderId="32" xfId="193" applyFont="1" applyFill="1" applyBorder="1" applyAlignment="1">
      <alignment horizontal="center" vertical="center" wrapText="1"/>
    </xf>
    <xf numFmtId="0" fontId="1" fillId="6" borderId="31" xfId="193" applyFill="1" applyBorder="1" applyAlignment="1" applyProtection="1">
      <alignment horizontal="right"/>
      <protection locked="0"/>
    </xf>
    <xf numFmtId="3" fontId="58" fillId="0" borderId="0" xfId="193" applyNumberFormat="1" applyFont="1" applyAlignment="1">
      <alignment vertical="center" wrapText="1"/>
    </xf>
    <xf numFmtId="166" fontId="58" fillId="0" borderId="15" xfId="193" applyNumberFormat="1" applyFont="1" applyBorder="1" applyAlignment="1">
      <alignment vertical="center"/>
    </xf>
    <xf numFmtId="166" fontId="1" fillId="0" borderId="0" xfId="193" applyNumberFormat="1"/>
    <xf numFmtId="0" fontId="61" fillId="0" borderId="0" xfId="0" applyFont="1"/>
    <xf numFmtId="0" fontId="57" fillId="8" borderId="36" xfId="193" applyFont="1" applyFill="1" applyBorder="1" applyAlignment="1">
      <alignment horizontal="center" vertical="center" wrapText="1"/>
    </xf>
    <xf numFmtId="0" fontId="57" fillId="8" borderId="39" xfId="193" applyFont="1" applyFill="1" applyBorder="1" applyAlignment="1">
      <alignment horizontal="center" vertical="center" wrapText="1"/>
    </xf>
    <xf numFmtId="167" fontId="0" fillId="0" borderId="0" xfId="194" applyNumberFormat="1" applyFont="1"/>
    <xf numFmtId="168" fontId="0" fillId="0" borderId="0" xfId="0" applyNumberFormat="1"/>
    <xf numFmtId="168" fontId="9" fillId="0" borderId="0" xfId="0" applyNumberFormat="1" applyFont="1"/>
    <xf numFmtId="3" fontId="59" fillId="0" borderId="0" xfId="0" applyNumberFormat="1" applyFont="1" applyAlignment="1">
      <alignment vertical="center"/>
    </xf>
    <xf numFmtId="3" fontId="67" fillId="0" borderId="0" xfId="0" applyNumberFormat="1" applyFont="1"/>
    <xf numFmtId="3" fontId="87" fillId="0" borderId="0" xfId="0" applyNumberFormat="1" applyFont="1" applyAlignment="1">
      <alignment vertical="center"/>
    </xf>
    <xf numFmtId="164" fontId="87" fillId="0" borderId="15" xfId="0" applyNumberFormat="1" applyFont="1" applyBorder="1" applyAlignment="1">
      <alignment vertical="center"/>
    </xf>
    <xf numFmtId="166" fontId="87" fillId="0" borderId="15" xfId="0" applyNumberFormat="1" applyFont="1" applyBorder="1" applyAlignment="1">
      <alignment vertical="center"/>
    </xf>
    <xf numFmtId="0" fontId="90" fillId="0" borderId="0" xfId="0" applyFont="1"/>
    <xf numFmtId="3" fontId="87" fillId="0" borderId="15" xfId="0" applyNumberFormat="1" applyFont="1" applyBorder="1" applyAlignment="1">
      <alignment vertical="center"/>
    </xf>
    <xf numFmtId="164" fontId="87" fillId="0" borderId="15" xfId="22" applyNumberFormat="1" applyFont="1" applyBorder="1" applyAlignment="1">
      <alignment vertical="center"/>
    </xf>
    <xf numFmtId="0" fontId="88" fillId="0" borderId="28" xfId="0" applyFont="1" applyBorder="1" applyAlignment="1" applyProtection="1">
      <alignment horizontal="center" vertical="center" wrapText="1"/>
      <protection locked="0"/>
    </xf>
    <xf numFmtId="0" fontId="89" fillId="0" borderId="28" xfId="0" applyFont="1" applyBorder="1" applyAlignment="1" applyProtection="1">
      <alignment horizontal="center" vertical="center" wrapText="1"/>
      <protection locked="0"/>
    </xf>
    <xf numFmtId="0" fontId="60" fillId="0" borderId="0" xfId="6" applyFont="1" applyAlignment="1">
      <alignment vertical="center" wrapText="1"/>
    </xf>
    <xf numFmtId="0" fontId="61" fillId="0" borderId="0" xfId="0" applyFont="1"/>
    <xf numFmtId="0" fontId="74" fillId="0" borderId="0" xfId="180" applyFont="1" applyAlignment="1">
      <alignment horizontal="left" wrapText="1"/>
    </xf>
    <xf numFmtId="0" fontId="37" fillId="0" borderId="0" xfId="0" applyFont="1" applyAlignment="1">
      <alignment horizontal="left" vertical="center" wrapText="1"/>
    </xf>
    <xf numFmtId="0" fontId="0" fillId="0" borderId="0" xfId="0"/>
    <xf numFmtId="0" fontId="83" fillId="0" borderId="28" xfId="0" applyFont="1" applyBorder="1" applyAlignment="1" applyProtection="1">
      <alignment horizontal="center" vertical="center" wrapText="1"/>
      <protection locked="0"/>
    </xf>
    <xf numFmtId="0" fontId="83" fillId="0" borderId="0" xfId="0" applyFont="1" applyAlignment="1" applyProtection="1">
      <alignment horizontal="center" vertical="center" wrapText="1"/>
      <protection locked="0"/>
    </xf>
    <xf numFmtId="0" fontId="37" fillId="0" borderId="0" xfId="0" applyFont="1" applyAlignment="1">
      <alignment horizontal="left" wrapText="1"/>
    </xf>
    <xf numFmtId="0" fontId="85" fillId="0" borderId="0" xfId="193" applyFont="1" applyAlignment="1" applyProtection="1">
      <alignment horizontal="left" vertical="center" wrapText="1"/>
      <protection locked="0"/>
    </xf>
    <xf numFmtId="0" fontId="57" fillId="8" borderId="37" xfId="193" applyFont="1" applyFill="1" applyBorder="1" applyAlignment="1">
      <alignment horizontal="center" vertical="center" wrapText="1"/>
    </xf>
    <xf numFmtId="0" fontId="57" fillId="8" borderId="38" xfId="193" applyFont="1" applyFill="1" applyBorder="1" applyAlignment="1">
      <alignment horizontal="center" vertical="center" wrapText="1"/>
    </xf>
    <xf numFmtId="0" fontId="57" fillId="8" borderId="40" xfId="193" applyFont="1" applyFill="1" applyBorder="1" applyAlignment="1">
      <alignment horizontal="center" vertical="center" wrapText="1"/>
    </xf>
    <xf numFmtId="0" fontId="57" fillId="8" borderId="33" xfId="193" applyFont="1" applyFill="1" applyBorder="1" applyAlignment="1">
      <alignment horizontal="center" vertical="center" wrapText="1"/>
    </xf>
    <xf numFmtId="0" fontId="1" fillId="8" borderId="35" xfId="193" applyFill="1" applyBorder="1" applyAlignment="1">
      <alignment horizontal="center" vertical="center" wrapText="1"/>
    </xf>
    <xf numFmtId="0" fontId="57" fillId="8" borderId="34" xfId="193" applyFont="1" applyFill="1" applyBorder="1" applyAlignment="1">
      <alignment horizontal="center" vertical="center" wrapText="1"/>
    </xf>
    <xf numFmtId="0" fontId="57" fillId="8" borderId="35" xfId="193" applyFont="1" applyFill="1" applyBorder="1" applyAlignment="1">
      <alignment horizontal="center" vertical="center" wrapText="1"/>
    </xf>
  </cellXfs>
  <cellStyles count="195">
    <cellStyle name="Hipervínculo" xfId="1" builtinId="8"/>
    <cellStyle name="Hipervínculo 2" xfId="2" xr:uid="{00000000-0005-0000-0000-000001000000}"/>
    <cellStyle name="Hipervínculo 3" xfId="92" xr:uid="{00000000-0005-0000-0000-000002000000}"/>
    <cellStyle name="Millares" xfId="194" builtinId="3"/>
    <cellStyle name="Normal" xfId="0" builtinId="0"/>
    <cellStyle name="Normal 10" xfId="180" xr:uid="{00000000-0005-0000-0000-000004000000}"/>
    <cellStyle name="Normal 11" xfId="179" xr:uid="{00000000-0005-0000-0000-000005000000}"/>
    <cellStyle name="Normal 12" xfId="192" xr:uid="{4F495060-1384-451A-B70C-4AD86448DD98}"/>
    <cellStyle name="Normal 13" xfId="193" xr:uid="{E3AE7065-6EDF-4371-9091-E7BC7327D7CC}"/>
    <cellStyle name="Normal 16" xfId="188" xr:uid="{1834219F-DBC5-4A01-A6CD-2AC8033924DF}"/>
    <cellStyle name="Normal 16 2" xfId="189" xr:uid="{39C1CB3F-EE49-466C-AE50-88826EDA8085}"/>
    <cellStyle name="Normal 16 3" xfId="190" xr:uid="{6E9623E5-E72B-4462-A5BF-09DCBB89A9F7}"/>
    <cellStyle name="Normal 16 3 2" xfId="191" xr:uid="{4776D750-7954-4D13-ACE7-AF693017FAC2}"/>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0.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1.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2.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5.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Resumen!$B$293:$B$305</c:f>
              <c:strCache>
                <c:ptCount val="13"/>
                <c:pt idx="0">
                  <c:v>23-T1</c:v>
                </c:pt>
                <c:pt idx="1">
                  <c:v>23-T2</c:v>
                </c:pt>
                <c:pt idx="2">
                  <c:v>23-T3</c:v>
                </c:pt>
                <c:pt idx="3">
                  <c:v>23-T4</c:v>
                </c:pt>
                <c:pt idx="4">
                  <c:v>24-T1</c:v>
                </c:pt>
                <c:pt idx="5">
                  <c:v>24-T2</c:v>
                </c:pt>
                <c:pt idx="6">
                  <c:v>24-T3</c:v>
                </c:pt>
                <c:pt idx="7">
                  <c:v>24-T4</c:v>
                </c:pt>
                <c:pt idx="8">
                  <c:v>25-T1</c:v>
                </c:pt>
                <c:pt idx="9">
                  <c:v>25-T2</c:v>
                </c:pt>
                <c:pt idx="10">
                  <c:v>25-T3</c:v>
                </c:pt>
                <c:pt idx="11">
                  <c:v>25-T4</c:v>
                </c:pt>
                <c:pt idx="12">
                  <c:v>26-T1</c:v>
                </c:pt>
              </c:strCache>
            </c:strRef>
          </c:cat>
          <c:val>
            <c:numRef>
              <c:f>Resumen!$E$293:$E$305</c:f>
              <c:numCache>
                <c:formatCode>#,##0</c:formatCode>
                <c:ptCount val="13"/>
                <c:pt idx="0">
                  <c:v>1308</c:v>
                </c:pt>
                <c:pt idx="1">
                  <c:v>1497</c:v>
                </c:pt>
                <c:pt idx="2">
                  <c:v>963</c:v>
                </c:pt>
                <c:pt idx="3">
                  <c:v>1492</c:v>
                </c:pt>
                <c:pt idx="4">
                  <c:v>1448</c:v>
                </c:pt>
                <c:pt idx="5">
                  <c:v>1469</c:v>
                </c:pt>
                <c:pt idx="6">
                  <c:v>927</c:v>
                </c:pt>
                <c:pt idx="7">
                  <c:v>1229</c:v>
                </c:pt>
                <c:pt idx="8">
                  <c:v>1189</c:v>
                </c:pt>
                <c:pt idx="9">
                  <c:v>1217</c:v>
                </c:pt>
                <c:pt idx="10">
                  <c:v>847</c:v>
                </c:pt>
                <c:pt idx="11">
                  <c:v>1093</c:v>
                </c:pt>
                <c:pt idx="12">
                  <c:v>971</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Resumen!$B$293:$B$305</c:f>
              <c:strCache>
                <c:ptCount val="13"/>
                <c:pt idx="0">
                  <c:v>23-T1</c:v>
                </c:pt>
                <c:pt idx="1">
                  <c:v>23-T2</c:v>
                </c:pt>
                <c:pt idx="2">
                  <c:v>23-T3</c:v>
                </c:pt>
                <c:pt idx="3">
                  <c:v>23-T4</c:v>
                </c:pt>
                <c:pt idx="4">
                  <c:v>24-T1</c:v>
                </c:pt>
                <c:pt idx="5">
                  <c:v>24-T2</c:v>
                </c:pt>
                <c:pt idx="6">
                  <c:v>24-T3</c:v>
                </c:pt>
                <c:pt idx="7">
                  <c:v>24-T4</c:v>
                </c:pt>
                <c:pt idx="8">
                  <c:v>25-T1</c:v>
                </c:pt>
                <c:pt idx="9">
                  <c:v>25-T2</c:v>
                </c:pt>
                <c:pt idx="10">
                  <c:v>25-T3</c:v>
                </c:pt>
                <c:pt idx="11">
                  <c:v>25-T4</c:v>
                </c:pt>
                <c:pt idx="12">
                  <c:v>26-T1</c:v>
                </c:pt>
              </c:strCache>
            </c:strRef>
          </c:cat>
          <c:val>
            <c:numRef>
              <c:f>Resumen!$G$293:$G$305</c:f>
              <c:numCache>
                <c:formatCode>#,##0</c:formatCode>
                <c:ptCount val="13"/>
                <c:pt idx="0">
                  <c:v>4860</c:v>
                </c:pt>
                <c:pt idx="1">
                  <c:v>5306</c:v>
                </c:pt>
                <c:pt idx="2">
                  <c:v>4178</c:v>
                </c:pt>
                <c:pt idx="3">
                  <c:v>5332</c:v>
                </c:pt>
                <c:pt idx="4">
                  <c:v>5443</c:v>
                </c:pt>
                <c:pt idx="5">
                  <c:v>5874</c:v>
                </c:pt>
                <c:pt idx="6">
                  <c:v>3984</c:v>
                </c:pt>
                <c:pt idx="7">
                  <c:v>5256</c:v>
                </c:pt>
                <c:pt idx="8">
                  <c:v>5644</c:v>
                </c:pt>
                <c:pt idx="9">
                  <c:v>5299</c:v>
                </c:pt>
                <c:pt idx="10">
                  <c:v>3581</c:v>
                </c:pt>
                <c:pt idx="11">
                  <c:v>3793</c:v>
                </c:pt>
                <c:pt idx="12">
                  <c:v>2249</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a:t>
            </a:r>
          </a:p>
          <a:p>
            <a:pPr>
              <a:defRPr sz="1200"/>
            </a:pPr>
            <a:r>
              <a:rPr lang="es-ES" sz="1200" b="1"/>
              <a:t>Primer trimestre de 2026</a:t>
            </a:r>
          </a:p>
        </c:rich>
      </c:tx>
      <c:layout>
        <c:manualLayout>
          <c:xMode val="edge"/>
          <c:yMode val="edge"/>
          <c:x val="0.15056669696223246"/>
          <c:y val="2.785017330496625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nat.empres'!$G$54:$G$70</c:f>
              <c:numCache>
                <c:formatCode>#,##0.0</c:formatCode>
                <c:ptCount val="17"/>
                <c:pt idx="0">
                  <c:v>0.2602755956435297</c:v>
                </c:pt>
                <c:pt idx="1">
                  <c:v>0.58874958419560619</c:v>
                </c:pt>
                <c:pt idx="2">
                  <c:v>0.69065611344125333</c:v>
                </c:pt>
                <c:pt idx="3">
                  <c:v>8.0809386818372825E-2</c:v>
                </c:pt>
                <c:pt idx="4">
                  <c:v>0.62222885933005512</c:v>
                </c:pt>
                <c:pt idx="5">
                  <c:v>1.1785226040635459</c:v>
                </c:pt>
                <c:pt idx="6">
                  <c:v>0.70877631853241607</c:v>
                </c:pt>
                <c:pt idx="7">
                  <c:v>0.94373721825905021</c:v>
                </c:pt>
                <c:pt idx="8">
                  <c:v>4.7506433930150811</c:v>
                </c:pt>
                <c:pt idx="9">
                  <c:v>2.0126137334483292</c:v>
                </c:pt>
                <c:pt idx="10">
                  <c:v>1.0459873074194732</c:v>
                </c:pt>
                <c:pt idx="11">
                  <c:v>0.66343084415309184</c:v>
                </c:pt>
                <c:pt idx="12">
                  <c:v>0.71458285665285748</c:v>
                </c:pt>
                <c:pt idx="13">
                  <c:v>0.12585439401738552</c:v>
                </c:pt>
                <c:pt idx="14">
                  <c:v>2.7798098024871982</c:v>
                </c:pt>
                <c:pt idx="15">
                  <c:v>0.49055853210616401</c:v>
                </c:pt>
                <c:pt idx="16">
                  <c:v>0.30554316408278998</c:v>
                </c:pt>
              </c:numCache>
            </c:numRef>
          </c:val>
          <c:extLst>
            <c:ext xmlns:c16="http://schemas.microsoft.com/office/drawing/2014/chart" uri="{C3380CC4-5D6E-409C-BE32-E72D297353CC}">
              <c16:uniqueId val="{00000000-9D7C-4D51-B9D6-447D83BBF5B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8"/>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a:t>
            </a:r>
          </a:p>
          <a:p>
            <a:pPr>
              <a:defRPr sz="1200"/>
            </a:pPr>
            <a:r>
              <a:rPr lang="es-ES" sz="1400" b="1">
                <a:latin typeface="+mn-lt"/>
              </a:rPr>
              <a:t> </a:t>
            </a:r>
            <a:r>
              <a:rPr lang="es-ES" sz="1400" b="1" baseline="0">
                <a:latin typeface="+mn-lt"/>
              </a:rPr>
              <a:t>Primer </a:t>
            </a:r>
            <a:r>
              <a:rPr lang="es-ES" sz="1400" b="1">
                <a:latin typeface="+mn-lt"/>
              </a:rPr>
              <a:t>trimestre de 2026</a:t>
            </a:r>
          </a:p>
        </c:rich>
      </c:tx>
      <c:layout>
        <c:manualLayout>
          <c:xMode val="edge"/>
          <c:yMode val="edge"/>
          <c:x val="0.13585551181102359"/>
          <c:y val="2.572519496004516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65091863517E-2"/>
          <c:y val="0.21309909761836798"/>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'!$G$6:$G$22</c:f>
              <c:numCache>
                <c:formatCode>#,##0</c:formatCode>
                <c:ptCount val="17"/>
                <c:pt idx="0">
                  <c:v>2910</c:v>
                </c:pt>
                <c:pt idx="1">
                  <c:v>341</c:v>
                </c:pt>
                <c:pt idx="2">
                  <c:v>323</c:v>
                </c:pt>
                <c:pt idx="3">
                  <c:v>543</c:v>
                </c:pt>
                <c:pt idx="4">
                  <c:v>957</c:v>
                </c:pt>
                <c:pt idx="5">
                  <c:v>58</c:v>
                </c:pt>
                <c:pt idx="6">
                  <c:v>474</c:v>
                </c:pt>
                <c:pt idx="7">
                  <c:v>674</c:v>
                </c:pt>
                <c:pt idx="8">
                  <c:v>3619</c:v>
                </c:pt>
                <c:pt idx="9">
                  <c:v>2057</c:v>
                </c:pt>
                <c:pt idx="10">
                  <c:v>181</c:v>
                </c:pt>
                <c:pt idx="11">
                  <c:v>682</c:v>
                </c:pt>
                <c:pt idx="12">
                  <c:v>2782</c:v>
                </c:pt>
                <c:pt idx="13">
                  <c:v>838</c:v>
                </c:pt>
                <c:pt idx="14">
                  <c:v>156</c:v>
                </c:pt>
                <c:pt idx="15">
                  <c:v>313</c:v>
                </c:pt>
                <c:pt idx="16">
                  <c:v>91</c:v>
                </c:pt>
              </c:numCache>
            </c:numRef>
          </c:val>
          <c:extLst>
            <c:ext xmlns:c16="http://schemas.microsoft.com/office/drawing/2014/chart" uri="{C3380CC4-5D6E-409C-BE32-E72D297353CC}">
              <c16:uniqueId val="{00000000-2109-47A0-AC89-224DBD06D54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 </a:t>
            </a:r>
            <a:r>
              <a:rPr lang="es-ES" sz="1200" b="1" baseline="0"/>
              <a:t>Primer </a:t>
            </a:r>
            <a:r>
              <a:rPr lang="es-ES" sz="1200" b="1"/>
              <a:t>trimestre de 2026</a:t>
            </a:r>
          </a:p>
        </c:rich>
      </c:tx>
      <c:layout>
        <c:manualLayout>
          <c:xMode val="edge"/>
          <c:yMode val="edge"/>
          <c:x val="0.14367466507444862"/>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'!$G$54:$G$70</c:f>
              <c:numCache>
                <c:formatCode>#,##0.0</c:formatCode>
                <c:ptCount val="17"/>
                <c:pt idx="0">
                  <c:v>32.930521014029196</c:v>
                </c:pt>
                <c:pt idx="1">
                  <c:v>25.095451026337713</c:v>
                </c:pt>
                <c:pt idx="2">
                  <c:v>31.86884637736069</c:v>
                </c:pt>
                <c:pt idx="3">
                  <c:v>43.879497042376443</c:v>
                </c:pt>
                <c:pt idx="4">
                  <c:v>42.533787027061621</c:v>
                </c:pt>
                <c:pt idx="5">
                  <c:v>9.7649015765265226</c:v>
                </c:pt>
                <c:pt idx="6">
                  <c:v>19.762351469668545</c:v>
                </c:pt>
                <c:pt idx="7">
                  <c:v>31.803944255329995</c:v>
                </c:pt>
                <c:pt idx="8">
                  <c:v>44.425267285068678</c:v>
                </c:pt>
                <c:pt idx="9">
                  <c:v>37.981160089020307</c:v>
                </c:pt>
                <c:pt idx="10">
                  <c:v>17.211245694811332</c:v>
                </c:pt>
                <c:pt idx="11">
                  <c:v>25.136657539578255</c:v>
                </c:pt>
                <c:pt idx="12">
                  <c:v>38.979794258985287</c:v>
                </c:pt>
                <c:pt idx="13">
                  <c:v>52.732991093284532</c:v>
                </c:pt>
                <c:pt idx="14">
                  <c:v>22.823701536210681</c:v>
                </c:pt>
                <c:pt idx="15">
                  <c:v>13.958620049929941</c:v>
                </c:pt>
                <c:pt idx="16">
                  <c:v>27.80442793153389</c:v>
                </c:pt>
              </c:numCache>
            </c:numRef>
          </c:val>
          <c:extLst>
            <c:ext xmlns:c16="http://schemas.microsoft.com/office/drawing/2014/chart" uri="{C3380CC4-5D6E-409C-BE32-E72D297353CC}">
              <c16:uniqueId val="{00000000-EDBF-4EBE-9579-0E0C72618012}"/>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Primer trimestre de</a:t>
            </a:r>
            <a:r>
              <a:rPr lang="es-ES" b="1"/>
              <a:t> 2026</a:t>
            </a:r>
          </a:p>
        </c:rich>
      </c:tx>
      <c:layout>
        <c:manualLayout>
          <c:xMode val="edge"/>
          <c:yMode val="edge"/>
          <c:x val="0.33939322713561748"/>
          <c:y val="4.04382466280381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36585860960053E-2"/>
          <c:y val="0.17377154784056645"/>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TSJ'!$G$6:$G$22</c:f>
              <c:numCache>
                <c:formatCode>#,##0</c:formatCode>
                <c:ptCount val="17"/>
                <c:pt idx="0">
                  <c:v>3117</c:v>
                </c:pt>
                <c:pt idx="1">
                  <c:v>373</c:v>
                </c:pt>
                <c:pt idx="2">
                  <c:v>348</c:v>
                </c:pt>
                <c:pt idx="3">
                  <c:v>594</c:v>
                </c:pt>
                <c:pt idx="4">
                  <c:v>988</c:v>
                </c:pt>
                <c:pt idx="5">
                  <c:v>67</c:v>
                </c:pt>
                <c:pt idx="6">
                  <c:v>521</c:v>
                </c:pt>
                <c:pt idx="7">
                  <c:v>745</c:v>
                </c:pt>
                <c:pt idx="8">
                  <c:v>4488</c:v>
                </c:pt>
                <c:pt idx="9">
                  <c:v>2323</c:v>
                </c:pt>
                <c:pt idx="10">
                  <c:v>205</c:v>
                </c:pt>
                <c:pt idx="11">
                  <c:v>748</c:v>
                </c:pt>
                <c:pt idx="12">
                  <c:v>3036</c:v>
                </c:pt>
                <c:pt idx="13">
                  <c:v>888</c:v>
                </c:pt>
                <c:pt idx="14">
                  <c:v>192</c:v>
                </c:pt>
                <c:pt idx="15">
                  <c:v>372</c:v>
                </c:pt>
                <c:pt idx="16">
                  <c:v>95</c:v>
                </c:pt>
              </c:numCache>
            </c:numRef>
          </c:val>
          <c:extLst>
            <c:ext xmlns:c16="http://schemas.microsoft.com/office/drawing/2014/chart" uri="{C3380CC4-5D6E-409C-BE32-E72D297353CC}">
              <c16:uniqueId val="{00000000-32D3-425B-B51B-AB67484A2F5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Primer trimestre </a:t>
            </a:r>
            <a:r>
              <a:rPr lang="es-ES" sz="1200" b="1"/>
              <a:t>de 2026</a:t>
            </a:r>
          </a:p>
        </c:rich>
      </c:tx>
      <c:layout>
        <c:manualLayout>
          <c:xMode val="edge"/>
          <c:yMode val="edge"/>
          <c:x val="0.24326896695729866"/>
          <c:y val="3.803900651105170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TSJ'!$G$54:$G$70</c:f>
              <c:numCache>
                <c:formatCode>#,##0.0</c:formatCode>
                <c:ptCount val="17"/>
                <c:pt idx="0">
                  <c:v>35.273001374820957</c:v>
                </c:pt>
                <c:pt idx="1">
                  <c:v>27.450449363120136</c:v>
                </c:pt>
                <c:pt idx="2">
                  <c:v>34.335475353936594</c:v>
                </c:pt>
                <c:pt idx="3">
                  <c:v>48.000775770113457</c:v>
                </c:pt>
                <c:pt idx="4">
                  <c:v>43.911579501292458</c:v>
                </c:pt>
                <c:pt idx="5">
                  <c:v>11.280144924608225</c:v>
                </c:pt>
                <c:pt idx="6">
                  <c:v>21.721909526787574</c:v>
                </c:pt>
                <c:pt idx="7">
                  <c:v>35.154211380149619</c:v>
                </c:pt>
                <c:pt idx="8">
                  <c:v>55.092732681787297</c:v>
                </c:pt>
                <c:pt idx="9">
                  <c:v>42.892676172481366</c:v>
                </c:pt>
                <c:pt idx="10">
                  <c:v>19.493399820090186</c:v>
                </c:pt>
                <c:pt idx="11">
                  <c:v>27.569237301472924</c:v>
                </c:pt>
                <c:pt idx="12">
                  <c:v>42.538697113687746</c:v>
                </c:pt>
                <c:pt idx="13">
                  <c:v>55.879350943719182</c:v>
                </c:pt>
                <c:pt idx="14">
                  <c:v>28.090709583028527</c:v>
                </c:pt>
                <c:pt idx="15">
                  <c:v>16.589797631226638</c:v>
                </c:pt>
                <c:pt idx="16">
                  <c:v>29.026600587865051</c:v>
                </c:pt>
              </c:numCache>
            </c:numRef>
          </c:val>
          <c:extLst>
            <c:ext xmlns:c16="http://schemas.microsoft.com/office/drawing/2014/chart" uri="{C3380CC4-5D6E-409C-BE32-E72D297353CC}">
              <c16:uniqueId val="{00000000-8B8C-473B-AC31-FA67F736E6D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a:t>
            </a:r>
          </a:p>
          <a:p>
            <a:pPr>
              <a:defRPr/>
            </a:pPr>
            <a:r>
              <a:rPr lang="es-ES" b="1" baseline="0"/>
              <a:t>Primer </a:t>
            </a:r>
            <a:r>
              <a:rPr lang="es-ES" b="1"/>
              <a:t>trimestre de 2026</a:t>
            </a:r>
          </a:p>
        </c:rich>
      </c:tx>
      <c:layout>
        <c:manualLayout>
          <c:xMode val="edge"/>
          <c:yMode val="edge"/>
          <c:x val="0.35574119460233028"/>
          <c:y val="3.03469979921574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5375863593561738E-2"/>
          <c:y val="0.15737960812452401"/>
          <c:w val="0.87984993597654582"/>
          <c:h val="0.50945171421917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TSJ'!$G$6:$G$22</c:f>
              <c:numCache>
                <c:formatCode>#,##0</c:formatCode>
                <c:ptCount val="17"/>
                <c:pt idx="0">
                  <c:v>2050</c:v>
                </c:pt>
                <c:pt idx="1">
                  <c:v>164</c:v>
                </c:pt>
                <c:pt idx="2">
                  <c:v>275</c:v>
                </c:pt>
                <c:pt idx="3">
                  <c:v>644</c:v>
                </c:pt>
                <c:pt idx="4">
                  <c:v>1008</c:v>
                </c:pt>
                <c:pt idx="5">
                  <c:v>73</c:v>
                </c:pt>
                <c:pt idx="6">
                  <c:v>346</c:v>
                </c:pt>
                <c:pt idx="7">
                  <c:v>503</c:v>
                </c:pt>
                <c:pt idx="8">
                  <c:v>3966</c:v>
                </c:pt>
                <c:pt idx="9">
                  <c:v>1733</c:v>
                </c:pt>
                <c:pt idx="10">
                  <c:v>179</c:v>
                </c:pt>
                <c:pt idx="11">
                  <c:v>653</c:v>
                </c:pt>
                <c:pt idx="12">
                  <c:v>2220</c:v>
                </c:pt>
                <c:pt idx="13">
                  <c:v>843</c:v>
                </c:pt>
                <c:pt idx="14">
                  <c:v>149</c:v>
                </c:pt>
                <c:pt idx="15">
                  <c:v>429</c:v>
                </c:pt>
                <c:pt idx="16" formatCode="General">
                  <c:v>81</c:v>
                </c:pt>
              </c:numCache>
            </c:numRef>
          </c:val>
          <c:extLst>
            <c:ext xmlns:c16="http://schemas.microsoft.com/office/drawing/2014/chart" uri="{C3380CC4-5D6E-409C-BE32-E72D297353CC}">
              <c16:uniqueId val="{00000000-912E-4B0B-AB81-1159BD2C47DA}"/>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a:t>
            </a:r>
          </a:p>
          <a:p>
            <a:pPr>
              <a:defRPr/>
            </a:pPr>
            <a:r>
              <a:rPr lang="es-ES" b="1" baseline="0"/>
              <a:t> Primer</a:t>
            </a:r>
            <a:r>
              <a:rPr lang="es-ES" b="1"/>
              <a:t> trimestre de 2026</a:t>
            </a:r>
          </a:p>
        </c:rich>
      </c:tx>
      <c:layout>
        <c:manualLayout>
          <c:xMode val="edge"/>
          <c:yMode val="edge"/>
          <c:x val="0.22533945167344938"/>
          <c:y val="5.65750096688557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TSJ'!$G$6:$G$22</c:f>
              <c:numCache>
                <c:formatCode>General</c:formatCode>
                <c:ptCount val="17"/>
                <c:pt idx="0">
                  <c:v>5</c:v>
                </c:pt>
                <c:pt idx="1">
                  <c:v>0</c:v>
                </c:pt>
                <c:pt idx="2">
                  <c:v>0</c:v>
                </c:pt>
                <c:pt idx="3">
                  <c:v>0</c:v>
                </c:pt>
                <c:pt idx="4">
                  <c:v>0</c:v>
                </c:pt>
                <c:pt idx="5">
                  <c:v>0</c:v>
                </c:pt>
                <c:pt idx="6">
                  <c:v>3</c:v>
                </c:pt>
                <c:pt idx="7">
                  <c:v>2</c:v>
                </c:pt>
                <c:pt idx="8">
                  <c:v>4</c:v>
                </c:pt>
                <c:pt idx="9">
                  <c:v>3</c:v>
                </c:pt>
                <c:pt idx="10">
                  <c:v>0</c:v>
                </c:pt>
                <c:pt idx="11">
                  <c:v>1</c:v>
                </c:pt>
                <c:pt idx="12">
                  <c:v>12</c:v>
                </c:pt>
                <c:pt idx="13">
                  <c:v>4</c:v>
                </c:pt>
                <c:pt idx="14">
                  <c:v>2</c:v>
                </c:pt>
                <c:pt idx="15">
                  <c:v>0</c:v>
                </c:pt>
                <c:pt idx="16">
                  <c:v>0</c:v>
                </c:pt>
              </c:numCache>
            </c:numRef>
          </c:val>
          <c:extLst>
            <c:ext xmlns:c16="http://schemas.microsoft.com/office/drawing/2014/chart" uri="{C3380CC4-5D6E-409C-BE32-E72D297353CC}">
              <c16:uniqueId val="{00000000-0C9A-4CF3-BAAF-D58323C13338}"/>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a:t>
            </a:r>
          </a:p>
          <a:p>
            <a:pPr>
              <a:defRPr/>
            </a:pPr>
            <a:r>
              <a:rPr lang="es-ES" b="1"/>
              <a:t>Primer trimestre de 2026</a:t>
            </a:r>
          </a:p>
        </c:rich>
      </c:tx>
      <c:layout>
        <c:manualLayout>
          <c:xMode val="edge"/>
          <c:yMode val="edge"/>
          <c:x val="0.30496494795338419"/>
          <c:y val="2.01661629195670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TSJ'!$G$6:$G$22</c:f>
              <c:numCache>
                <c:formatCode>#,##0</c:formatCode>
                <c:ptCount val="17"/>
                <c:pt idx="0">
                  <c:v>296</c:v>
                </c:pt>
                <c:pt idx="1">
                  <c:v>24</c:v>
                </c:pt>
                <c:pt idx="2">
                  <c:v>11</c:v>
                </c:pt>
                <c:pt idx="3">
                  <c:v>6</c:v>
                </c:pt>
                <c:pt idx="4">
                  <c:v>13</c:v>
                </c:pt>
                <c:pt idx="5">
                  <c:v>8</c:v>
                </c:pt>
                <c:pt idx="6">
                  <c:v>16</c:v>
                </c:pt>
                <c:pt idx="7">
                  <c:v>9</c:v>
                </c:pt>
                <c:pt idx="8">
                  <c:v>130</c:v>
                </c:pt>
                <c:pt idx="9">
                  <c:v>33</c:v>
                </c:pt>
                <c:pt idx="10">
                  <c:v>12</c:v>
                </c:pt>
                <c:pt idx="11">
                  <c:v>42</c:v>
                </c:pt>
                <c:pt idx="12">
                  <c:v>352</c:v>
                </c:pt>
                <c:pt idx="13">
                  <c:v>33</c:v>
                </c:pt>
                <c:pt idx="14">
                  <c:v>15</c:v>
                </c:pt>
                <c:pt idx="15">
                  <c:v>32</c:v>
                </c:pt>
                <c:pt idx="16">
                  <c:v>9</c:v>
                </c:pt>
              </c:numCache>
            </c:numRef>
          </c:val>
          <c:extLst>
            <c:ext xmlns:c16="http://schemas.microsoft.com/office/drawing/2014/chart" uri="{C3380CC4-5D6E-409C-BE32-E72D297353CC}">
              <c16:uniqueId val="{00000000-1F2D-4840-AA04-4492A851782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a:t>
            </a:r>
          </a:p>
          <a:p>
            <a:pPr>
              <a:defRPr/>
            </a:pPr>
            <a:r>
              <a:rPr lang="es-ES" b="1" baseline="0"/>
              <a:t> Primer trimestre </a:t>
            </a:r>
            <a:r>
              <a:rPr lang="es-ES" b="1"/>
              <a:t>de 2026</a:t>
            </a:r>
          </a:p>
        </c:rich>
      </c:tx>
      <c:layout>
        <c:manualLayout>
          <c:xMode val="edge"/>
          <c:yMode val="edge"/>
          <c:x val="0.34102586013957559"/>
          <c:y val="8.227935363501250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TSJ'!$G$6:$G$22</c:f>
              <c:numCache>
                <c:formatCode>General</c:formatCode>
                <c:ptCount val="17"/>
                <c:pt idx="0">
                  <c:v>4</c:v>
                </c:pt>
                <c:pt idx="1">
                  <c:v>2</c:v>
                </c:pt>
                <c:pt idx="2">
                  <c:v>0</c:v>
                </c:pt>
                <c:pt idx="3">
                  <c:v>0</c:v>
                </c:pt>
                <c:pt idx="4">
                  <c:v>0</c:v>
                </c:pt>
                <c:pt idx="5">
                  <c:v>0</c:v>
                </c:pt>
                <c:pt idx="6">
                  <c:v>0</c:v>
                </c:pt>
                <c:pt idx="7">
                  <c:v>0</c:v>
                </c:pt>
                <c:pt idx="8">
                  <c:v>40</c:v>
                </c:pt>
                <c:pt idx="9">
                  <c:v>7</c:v>
                </c:pt>
                <c:pt idx="10">
                  <c:v>0</c:v>
                </c:pt>
                <c:pt idx="11">
                  <c:v>5</c:v>
                </c:pt>
                <c:pt idx="12">
                  <c:v>10</c:v>
                </c:pt>
                <c:pt idx="13">
                  <c:v>1</c:v>
                </c:pt>
                <c:pt idx="14">
                  <c:v>1</c:v>
                </c:pt>
                <c:pt idx="15">
                  <c:v>15</c:v>
                </c:pt>
                <c:pt idx="16">
                  <c:v>1</c:v>
                </c:pt>
              </c:numCache>
            </c:numRef>
          </c:val>
          <c:extLst>
            <c:ext xmlns:c16="http://schemas.microsoft.com/office/drawing/2014/chart" uri="{C3380CC4-5D6E-409C-BE32-E72D297353CC}">
              <c16:uniqueId val="{00000000-406C-4E3A-81E4-F65294CE2B3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a:t>
            </a:r>
            <a:r>
              <a:rPr lang="es-ES" b="1" baseline="0"/>
              <a:t> sin masa </a:t>
            </a:r>
            <a:r>
              <a:rPr lang="es-ES" b="1"/>
              <a:t>declarados  </a:t>
            </a:r>
          </a:p>
          <a:p>
            <a:pPr>
              <a:defRPr/>
            </a:pPr>
            <a:r>
              <a:rPr lang="es-ES" b="1"/>
              <a:t>Primer trimestre de 2026</a:t>
            </a:r>
          </a:p>
          <a:p>
            <a:pPr>
              <a:defRPr/>
            </a:pPr>
            <a:endParaRPr lang="es-ES" b="1"/>
          </a:p>
        </c:rich>
      </c:tx>
      <c:layout>
        <c:manualLayout>
          <c:xMode val="edge"/>
          <c:yMode val="edge"/>
          <c:x val="0.32986596192925255"/>
          <c:y val="4.05433462608218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'Concurs.sin masa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'Concurs.sin masa declarados TSJ'!$G$6:$G$22</c:f>
              <c:numCache>
                <c:formatCode>#,##0</c:formatCode>
                <c:ptCount val="17"/>
                <c:pt idx="0">
                  <c:v>1678</c:v>
                </c:pt>
                <c:pt idx="1">
                  <c:v>137</c:v>
                </c:pt>
                <c:pt idx="2">
                  <c:v>261</c:v>
                </c:pt>
                <c:pt idx="3">
                  <c:v>607</c:v>
                </c:pt>
                <c:pt idx="4">
                  <c:v>926</c:v>
                </c:pt>
                <c:pt idx="5">
                  <c:v>56</c:v>
                </c:pt>
                <c:pt idx="6">
                  <c:v>291</c:v>
                </c:pt>
                <c:pt idx="7">
                  <c:v>470</c:v>
                </c:pt>
                <c:pt idx="8">
                  <c:v>3383</c:v>
                </c:pt>
                <c:pt idx="9">
                  <c:v>1575</c:v>
                </c:pt>
                <c:pt idx="10">
                  <c:v>166</c:v>
                </c:pt>
                <c:pt idx="11">
                  <c:v>545</c:v>
                </c:pt>
                <c:pt idx="12">
                  <c:v>2136</c:v>
                </c:pt>
                <c:pt idx="13">
                  <c:v>809</c:v>
                </c:pt>
                <c:pt idx="14">
                  <c:v>135</c:v>
                </c:pt>
                <c:pt idx="15">
                  <c:v>249</c:v>
                </c:pt>
                <c:pt idx="16">
                  <c:v>76</c:v>
                </c:pt>
              </c:numCache>
            </c:numRef>
          </c:val>
          <c:extLst>
            <c:ext xmlns:c16="http://schemas.microsoft.com/office/drawing/2014/chart" uri="{C3380CC4-5D6E-409C-BE32-E72D297353CC}">
              <c16:uniqueId val="{00000000-3D19-407D-8A0C-A32DBD464BA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Despidos</c:v>
          </c:tx>
          <c:cat>
            <c:strRef>
              <c:f>Resumen!$B$49:$B$81</c:f>
              <c:strCache>
                <c:ptCount val="33"/>
                <c:pt idx="0">
                  <c:v>18-T1</c:v>
                </c:pt>
                <c:pt idx="1">
                  <c:v>18-T2</c:v>
                </c:pt>
                <c:pt idx="2">
                  <c:v>18-T3</c:v>
                </c:pt>
                <c:pt idx="3">
                  <c:v>18-T4</c:v>
                </c:pt>
                <c:pt idx="4">
                  <c:v>19-T1</c:v>
                </c:pt>
                <c:pt idx="5">
                  <c:v>19-T2</c:v>
                </c:pt>
                <c:pt idx="6">
                  <c:v>19-T3</c:v>
                </c:pt>
                <c:pt idx="7">
                  <c:v>19-T4</c:v>
                </c:pt>
                <c:pt idx="8">
                  <c:v>20-T1</c:v>
                </c:pt>
                <c:pt idx="9">
                  <c:v>20-T2</c:v>
                </c:pt>
                <c:pt idx="10">
                  <c:v>20-T3</c:v>
                </c:pt>
                <c:pt idx="11">
                  <c:v>20-T4</c:v>
                </c:pt>
                <c:pt idx="12">
                  <c:v>21-T1</c:v>
                </c:pt>
                <c:pt idx="13">
                  <c:v>21-T2</c:v>
                </c:pt>
                <c:pt idx="14">
                  <c:v>21-T3</c:v>
                </c:pt>
                <c:pt idx="15">
                  <c:v>21-T4</c:v>
                </c:pt>
                <c:pt idx="16">
                  <c:v>22-T1</c:v>
                </c:pt>
                <c:pt idx="17">
                  <c:v>22-T2</c:v>
                </c:pt>
                <c:pt idx="18">
                  <c:v>22-T3</c:v>
                </c:pt>
                <c:pt idx="19">
                  <c:v>22-T4</c:v>
                </c:pt>
                <c:pt idx="20">
                  <c:v>23-T1</c:v>
                </c:pt>
                <c:pt idx="21">
                  <c:v>23-T2</c:v>
                </c:pt>
                <c:pt idx="22">
                  <c:v>23-T3</c:v>
                </c:pt>
                <c:pt idx="23">
                  <c:v>23-T4</c:v>
                </c:pt>
                <c:pt idx="24">
                  <c:v>24-T1</c:v>
                </c:pt>
                <c:pt idx="25">
                  <c:v>24-T2</c:v>
                </c:pt>
                <c:pt idx="26">
                  <c:v>24-T3</c:v>
                </c:pt>
                <c:pt idx="27">
                  <c:v>24-T4</c:v>
                </c:pt>
                <c:pt idx="28">
                  <c:v>25-T1</c:v>
                </c:pt>
                <c:pt idx="29">
                  <c:v>25-T2</c:v>
                </c:pt>
                <c:pt idx="30">
                  <c:v>25-T3</c:v>
                </c:pt>
                <c:pt idx="31">
                  <c:v>25-T4</c:v>
                </c:pt>
                <c:pt idx="32">
                  <c:v>26-T1</c:v>
                </c:pt>
              </c:strCache>
            </c:strRef>
          </c:cat>
          <c:val>
            <c:numRef>
              <c:f>Resumen!$C$49:$C$81</c:f>
              <c:numCache>
                <c:formatCode>#,##0</c:formatCode>
                <c:ptCount val="33"/>
                <c:pt idx="0">
                  <c:v>27589</c:v>
                </c:pt>
                <c:pt idx="1">
                  <c:v>25785</c:v>
                </c:pt>
                <c:pt idx="2">
                  <c:v>26669</c:v>
                </c:pt>
                <c:pt idx="3">
                  <c:v>27251</c:v>
                </c:pt>
                <c:pt idx="4">
                  <c:v>29386</c:v>
                </c:pt>
                <c:pt idx="5">
                  <c:v>28121</c:v>
                </c:pt>
                <c:pt idx="6">
                  <c:v>30981</c:v>
                </c:pt>
                <c:pt idx="7">
                  <c:v>31561</c:v>
                </c:pt>
                <c:pt idx="8">
                  <c:v>30597</c:v>
                </c:pt>
                <c:pt idx="9">
                  <c:v>27401</c:v>
                </c:pt>
                <c:pt idx="10">
                  <c:v>41597</c:v>
                </c:pt>
                <c:pt idx="11">
                  <c:v>29692</c:v>
                </c:pt>
                <c:pt idx="12">
                  <c:v>34461</c:v>
                </c:pt>
                <c:pt idx="13">
                  <c:v>28179</c:v>
                </c:pt>
                <c:pt idx="14">
                  <c:v>26434</c:v>
                </c:pt>
                <c:pt idx="15">
                  <c:v>28219</c:v>
                </c:pt>
                <c:pt idx="16">
                  <c:v>30126</c:v>
                </c:pt>
                <c:pt idx="17">
                  <c:v>28753</c:v>
                </c:pt>
                <c:pt idx="18">
                  <c:v>30167</c:v>
                </c:pt>
                <c:pt idx="19">
                  <c:v>31889</c:v>
                </c:pt>
                <c:pt idx="20">
                  <c:v>41116</c:v>
                </c:pt>
                <c:pt idx="21">
                  <c:v>34014</c:v>
                </c:pt>
                <c:pt idx="22">
                  <c:v>35413</c:v>
                </c:pt>
                <c:pt idx="23">
                  <c:v>37878</c:v>
                </c:pt>
                <c:pt idx="24">
                  <c:v>39883</c:v>
                </c:pt>
                <c:pt idx="25">
                  <c:v>41616</c:v>
                </c:pt>
                <c:pt idx="26">
                  <c:v>38556</c:v>
                </c:pt>
                <c:pt idx="27">
                  <c:v>39675</c:v>
                </c:pt>
                <c:pt idx="28">
                  <c:v>41116</c:v>
                </c:pt>
                <c:pt idx="29">
                  <c:v>40680</c:v>
                </c:pt>
                <c:pt idx="30">
                  <c:v>40762</c:v>
                </c:pt>
                <c:pt idx="31">
                  <c:v>41926</c:v>
                </c:pt>
                <c:pt idx="32">
                  <c:v>42572</c:v>
                </c:pt>
              </c:numCache>
            </c:numRef>
          </c:val>
          <c:smooth val="0"/>
          <c:extLst>
            <c:ext xmlns:c16="http://schemas.microsoft.com/office/drawing/2014/chart" uri="{C3380CC4-5D6E-409C-BE32-E72D297353CC}">
              <c16:uniqueId val="{00000000-E1A9-4C5F-8A3B-94F6C10195FB}"/>
            </c:ext>
          </c:extLst>
        </c:ser>
        <c:ser>
          <c:idx val="1"/>
          <c:order val="1"/>
          <c:tx>
            <c:v>Reclamación de cantidades</c:v>
          </c:tx>
          <c:cat>
            <c:strRef>
              <c:f>Resumen!$B$49:$B$81</c:f>
              <c:strCache>
                <c:ptCount val="33"/>
                <c:pt idx="0">
                  <c:v>18-T1</c:v>
                </c:pt>
                <c:pt idx="1">
                  <c:v>18-T2</c:v>
                </c:pt>
                <c:pt idx="2">
                  <c:v>18-T3</c:v>
                </c:pt>
                <c:pt idx="3">
                  <c:v>18-T4</c:v>
                </c:pt>
                <c:pt idx="4">
                  <c:v>19-T1</c:v>
                </c:pt>
                <c:pt idx="5">
                  <c:v>19-T2</c:v>
                </c:pt>
                <c:pt idx="6">
                  <c:v>19-T3</c:v>
                </c:pt>
                <c:pt idx="7">
                  <c:v>19-T4</c:v>
                </c:pt>
                <c:pt idx="8">
                  <c:v>20-T1</c:v>
                </c:pt>
                <c:pt idx="9">
                  <c:v>20-T2</c:v>
                </c:pt>
                <c:pt idx="10">
                  <c:v>20-T3</c:v>
                </c:pt>
                <c:pt idx="11">
                  <c:v>20-T4</c:v>
                </c:pt>
                <c:pt idx="12">
                  <c:v>21-T1</c:v>
                </c:pt>
                <c:pt idx="13">
                  <c:v>21-T2</c:v>
                </c:pt>
                <c:pt idx="14">
                  <c:v>21-T3</c:v>
                </c:pt>
                <c:pt idx="15">
                  <c:v>21-T4</c:v>
                </c:pt>
                <c:pt idx="16">
                  <c:v>22-T1</c:v>
                </c:pt>
                <c:pt idx="17">
                  <c:v>22-T2</c:v>
                </c:pt>
                <c:pt idx="18">
                  <c:v>22-T3</c:v>
                </c:pt>
                <c:pt idx="19">
                  <c:v>22-T4</c:v>
                </c:pt>
                <c:pt idx="20">
                  <c:v>23-T1</c:v>
                </c:pt>
                <c:pt idx="21">
                  <c:v>23-T2</c:v>
                </c:pt>
                <c:pt idx="22">
                  <c:v>23-T3</c:v>
                </c:pt>
                <c:pt idx="23">
                  <c:v>23-T4</c:v>
                </c:pt>
                <c:pt idx="24">
                  <c:v>24-T1</c:v>
                </c:pt>
                <c:pt idx="25">
                  <c:v>24-T2</c:v>
                </c:pt>
                <c:pt idx="26">
                  <c:v>24-T3</c:v>
                </c:pt>
                <c:pt idx="27">
                  <c:v>24-T4</c:v>
                </c:pt>
                <c:pt idx="28">
                  <c:v>25-T1</c:v>
                </c:pt>
                <c:pt idx="29">
                  <c:v>25-T2</c:v>
                </c:pt>
                <c:pt idx="30">
                  <c:v>25-T3</c:v>
                </c:pt>
                <c:pt idx="31">
                  <c:v>25-T4</c:v>
                </c:pt>
                <c:pt idx="32">
                  <c:v>26-T1</c:v>
                </c:pt>
              </c:strCache>
            </c:strRef>
          </c:cat>
          <c:val>
            <c:numRef>
              <c:f>Resumen!$D$49:$D$81</c:f>
              <c:numCache>
                <c:formatCode>#,##0</c:formatCode>
                <c:ptCount val="33"/>
                <c:pt idx="0">
                  <c:v>31392</c:v>
                </c:pt>
                <c:pt idx="1">
                  <c:v>33573</c:v>
                </c:pt>
                <c:pt idx="2">
                  <c:v>27761</c:v>
                </c:pt>
                <c:pt idx="3">
                  <c:v>31480</c:v>
                </c:pt>
                <c:pt idx="4">
                  <c:v>34020</c:v>
                </c:pt>
                <c:pt idx="5">
                  <c:v>33623</c:v>
                </c:pt>
                <c:pt idx="6">
                  <c:v>28752</c:v>
                </c:pt>
                <c:pt idx="7">
                  <c:v>34857</c:v>
                </c:pt>
                <c:pt idx="8">
                  <c:v>32408</c:v>
                </c:pt>
                <c:pt idx="9">
                  <c:v>21297</c:v>
                </c:pt>
                <c:pt idx="10">
                  <c:v>32446</c:v>
                </c:pt>
                <c:pt idx="11">
                  <c:v>31906</c:v>
                </c:pt>
                <c:pt idx="12">
                  <c:v>34356</c:v>
                </c:pt>
                <c:pt idx="13">
                  <c:v>32151</c:v>
                </c:pt>
                <c:pt idx="14">
                  <c:v>25447</c:v>
                </c:pt>
                <c:pt idx="15">
                  <c:v>30377</c:v>
                </c:pt>
                <c:pt idx="16">
                  <c:v>31990</c:v>
                </c:pt>
                <c:pt idx="17">
                  <c:v>30414</c:v>
                </c:pt>
                <c:pt idx="18">
                  <c:v>26050</c:v>
                </c:pt>
                <c:pt idx="19">
                  <c:v>32084</c:v>
                </c:pt>
                <c:pt idx="20">
                  <c:v>36146</c:v>
                </c:pt>
                <c:pt idx="21">
                  <c:v>35469</c:v>
                </c:pt>
                <c:pt idx="22">
                  <c:v>29621</c:v>
                </c:pt>
                <c:pt idx="23">
                  <c:v>32742</c:v>
                </c:pt>
                <c:pt idx="24">
                  <c:v>35673</c:v>
                </c:pt>
                <c:pt idx="25">
                  <c:v>40125</c:v>
                </c:pt>
                <c:pt idx="26">
                  <c:v>28546</c:v>
                </c:pt>
                <c:pt idx="27">
                  <c:v>32726</c:v>
                </c:pt>
                <c:pt idx="28">
                  <c:v>36146</c:v>
                </c:pt>
                <c:pt idx="29">
                  <c:v>33884</c:v>
                </c:pt>
                <c:pt idx="30">
                  <c:v>27928</c:v>
                </c:pt>
                <c:pt idx="31">
                  <c:v>33192</c:v>
                </c:pt>
                <c:pt idx="32">
                  <c:v>32208</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Personas</a:t>
            </a:r>
            <a:r>
              <a:rPr lang="es-ES" b="1" baseline="0"/>
              <a:t> jurídicas</a:t>
            </a:r>
          </a:p>
          <a:p>
            <a:pPr>
              <a:defRPr/>
            </a:pPr>
            <a:r>
              <a:rPr lang="es-ES" b="1" baseline="0"/>
              <a:t> Primer </a:t>
            </a:r>
            <a:r>
              <a:rPr lang="es-ES" b="1"/>
              <a:t>trimestre de 2026</a:t>
            </a:r>
          </a:p>
        </c:rich>
      </c:tx>
      <c:layout>
        <c:manualLayout>
          <c:xMode val="edge"/>
          <c:yMode val="edge"/>
          <c:x val="0.25551142876129951"/>
          <c:y val="1.31293992542259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131333774117941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jurídica'!$G$6:$G$22</c:f>
              <c:numCache>
                <c:formatCode>General</c:formatCode>
                <c:ptCount val="17"/>
                <c:pt idx="0">
                  <c:v>84</c:v>
                </c:pt>
                <c:pt idx="1">
                  <c:v>6</c:v>
                </c:pt>
                <c:pt idx="2">
                  <c:v>6</c:v>
                </c:pt>
                <c:pt idx="3">
                  <c:v>0</c:v>
                </c:pt>
                <c:pt idx="4">
                  <c:v>16</c:v>
                </c:pt>
                <c:pt idx="5">
                  <c:v>7</c:v>
                </c:pt>
                <c:pt idx="6">
                  <c:v>20</c:v>
                </c:pt>
                <c:pt idx="7">
                  <c:v>9</c:v>
                </c:pt>
                <c:pt idx="8">
                  <c:v>61</c:v>
                </c:pt>
                <c:pt idx="9">
                  <c:v>95</c:v>
                </c:pt>
                <c:pt idx="10">
                  <c:v>19</c:v>
                </c:pt>
                <c:pt idx="11">
                  <c:v>3</c:v>
                </c:pt>
                <c:pt idx="12">
                  <c:v>157</c:v>
                </c:pt>
                <c:pt idx="13">
                  <c:v>24</c:v>
                </c:pt>
                <c:pt idx="14">
                  <c:v>5</c:v>
                </c:pt>
                <c:pt idx="15">
                  <c:v>24</c:v>
                </c:pt>
                <c:pt idx="16">
                  <c:v>4</c:v>
                </c:pt>
              </c:numCache>
            </c:numRef>
          </c:val>
          <c:extLst>
            <c:ext xmlns:c16="http://schemas.microsoft.com/office/drawing/2014/chart" uri="{C3380CC4-5D6E-409C-BE32-E72D297353CC}">
              <c16:uniqueId val="{00000000-92AA-48BA-A986-04D174EDD4D6}"/>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de personas juridicas presentados </a:t>
            </a:r>
            <a:r>
              <a:rPr lang="es-ES" sz="1100" b="1" baseline="0"/>
              <a:t> </a:t>
            </a:r>
            <a:r>
              <a:rPr lang="es-ES" sz="1100" b="1"/>
              <a:t>por cada 100.000 habitantes.</a:t>
            </a:r>
            <a:r>
              <a:rPr lang="es-ES" sz="1100" b="1" baseline="0"/>
              <a:t> </a:t>
            </a:r>
          </a:p>
          <a:p>
            <a:pPr>
              <a:defRPr/>
            </a:pPr>
            <a:r>
              <a:rPr lang="es-ES" sz="1100" b="1" baseline="0"/>
              <a:t>Primer </a:t>
            </a:r>
            <a:r>
              <a:rPr lang="es-ES" sz="1100" b="1"/>
              <a:t>trimestre de 2026</a:t>
            </a:r>
          </a:p>
        </c:rich>
      </c:tx>
      <c:layout>
        <c:manualLayout>
          <c:xMode val="edge"/>
          <c:yMode val="edge"/>
          <c:x val="0.13144191459009241"/>
          <c:y val="5.0119127351605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374389284462871E-2"/>
          <c:y val="0.241111824933152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jurídica'!$G$52:$G$68</c:f>
              <c:numCache>
                <c:formatCode>#,##0.0</c:formatCode>
                <c:ptCount val="17"/>
                <c:pt idx="0">
                  <c:v>0.95057174061115202</c:v>
                </c:pt>
                <c:pt idx="1">
                  <c:v>0.44156218814670462</c:v>
                </c:pt>
                <c:pt idx="2">
                  <c:v>0.59199095437821703</c:v>
                </c:pt>
                <c:pt idx="3">
                  <c:v>0</c:v>
                </c:pt>
                <c:pt idx="4">
                  <c:v>0.71111869637720582</c:v>
                </c:pt>
                <c:pt idx="5">
                  <c:v>1.1785226040635459</c:v>
                </c:pt>
                <c:pt idx="6">
                  <c:v>0.83385449239107778</c:v>
                </c:pt>
                <c:pt idx="7">
                  <c:v>0.42468174821657256</c:v>
                </c:pt>
                <c:pt idx="8">
                  <c:v>0.74880942370521952</c:v>
                </c:pt>
                <c:pt idx="9">
                  <c:v>1.7541128869503786</c:v>
                </c:pt>
                <c:pt idx="10">
                  <c:v>1.8067053491790901</c:v>
                </c:pt>
                <c:pt idx="11">
                  <c:v>0.11057180735884864</c:v>
                </c:pt>
                <c:pt idx="12">
                  <c:v>2.1997942842058551</c:v>
                </c:pt>
                <c:pt idx="13">
                  <c:v>1.5102527282086262</c:v>
                </c:pt>
                <c:pt idx="14">
                  <c:v>0.73152889539136789</c:v>
                </c:pt>
                <c:pt idx="15">
                  <c:v>1.070309524595267</c:v>
                </c:pt>
                <c:pt idx="16">
                  <c:v>1.2221726563311599</c:v>
                </c:pt>
              </c:numCache>
            </c:numRef>
          </c:val>
          <c:extLst>
            <c:ext xmlns:c16="http://schemas.microsoft.com/office/drawing/2014/chart" uri="{C3380CC4-5D6E-409C-BE32-E72D297353CC}">
              <c16:uniqueId val="{00000000-53A7-48A1-A026-F1AF243D937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At val="0"/>
        <c:auto val="1"/>
        <c:lblAlgn val="ctr"/>
        <c:lblOffset val="100"/>
        <c:noMultiLvlLbl val="0"/>
      </c:catAx>
      <c:valAx>
        <c:axId val="74308804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Personas</a:t>
            </a:r>
            <a:r>
              <a:rPr lang="es-ES" b="1" baseline="0"/>
              <a:t> naturales </a:t>
            </a:r>
          </a:p>
          <a:p>
            <a:pPr>
              <a:defRPr/>
            </a:pPr>
            <a:r>
              <a:rPr lang="es-ES" b="1" baseline="0"/>
              <a:t>Primer </a:t>
            </a:r>
            <a:r>
              <a:rPr lang="es-ES" b="1"/>
              <a:t>trimestre de 2026</a:t>
            </a:r>
          </a:p>
        </c:rich>
      </c:tx>
      <c:layout>
        <c:manualLayout>
          <c:xMode val="edge"/>
          <c:yMode val="edge"/>
          <c:x val="0.29000828591681516"/>
          <c:y val="4.56670258893265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212578254847943E-2"/>
          <c:y val="0.20608691746365193"/>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natural'!$B$6:$B$22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natural'!$G$6:$G$22</c:f>
              <c:numCache>
                <c:formatCode>General</c:formatCode>
                <c:ptCount val="17"/>
                <c:pt idx="0">
                  <c:v>107</c:v>
                </c:pt>
                <c:pt idx="1">
                  <c:v>4</c:v>
                </c:pt>
                <c:pt idx="2">
                  <c:v>3</c:v>
                </c:pt>
                <c:pt idx="3">
                  <c:v>0</c:v>
                </c:pt>
                <c:pt idx="4">
                  <c:v>17</c:v>
                </c:pt>
                <c:pt idx="5">
                  <c:v>9</c:v>
                </c:pt>
                <c:pt idx="6">
                  <c:v>12</c:v>
                </c:pt>
                <c:pt idx="7">
                  <c:v>30</c:v>
                </c:pt>
                <c:pt idx="8">
                  <c:v>8</c:v>
                </c:pt>
                <c:pt idx="9">
                  <c:v>51</c:v>
                </c:pt>
                <c:pt idx="10">
                  <c:v>1</c:v>
                </c:pt>
                <c:pt idx="11">
                  <c:v>2</c:v>
                </c:pt>
                <c:pt idx="12">
                  <c:v>151</c:v>
                </c:pt>
                <c:pt idx="13">
                  <c:v>16</c:v>
                </c:pt>
                <c:pt idx="14">
                  <c:v>0</c:v>
                </c:pt>
                <c:pt idx="15">
                  <c:v>1</c:v>
                </c:pt>
                <c:pt idx="16">
                  <c:v>2</c:v>
                </c:pt>
              </c:numCache>
            </c:numRef>
          </c:val>
          <c:extLst>
            <c:ext xmlns:c16="http://schemas.microsoft.com/office/drawing/2014/chart" uri="{C3380CC4-5D6E-409C-BE32-E72D297353CC}">
              <c16:uniqueId val="{00000000-EA3A-43B0-AF7E-1A9CAC82E18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7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PEM de personas naturales empresarios presentados en los juzgados de lo</a:t>
            </a:r>
            <a:r>
              <a:rPr lang="es-ES" sz="1100" b="1" baseline="0"/>
              <a:t> mercantil </a:t>
            </a:r>
            <a:r>
              <a:rPr lang="es-ES" sz="1100" b="1"/>
              <a:t>por cada 100.000 habitantes. </a:t>
            </a:r>
            <a:r>
              <a:rPr lang="es-ES" sz="1100" b="1" baseline="0"/>
              <a:t> </a:t>
            </a:r>
          </a:p>
          <a:p>
            <a:pPr>
              <a:defRPr sz="1100"/>
            </a:pPr>
            <a:r>
              <a:rPr lang="es-ES" sz="1100" b="1" baseline="0"/>
              <a:t>Primer </a:t>
            </a:r>
            <a:r>
              <a:rPr lang="es-ES" sz="1100" b="1"/>
              <a:t>trimestre de 2026</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1282670136E-2"/>
          <c:y val="0.2453052339076942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natural'!$B$52:$B$68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natural'!$G$52:$G$68</c:f>
              <c:numCache>
                <c:formatCode>#,##0.0</c:formatCode>
                <c:ptCount val="17"/>
                <c:pt idx="0">
                  <c:v>1.2108473362546817</c:v>
                </c:pt>
                <c:pt idx="1">
                  <c:v>0.2943747920978031</c:v>
                </c:pt>
                <c:pt idx="2">
                  <c:v>0.29599547718910851</c:v>
                </c:pt>
                <c:pt idx="3">
                  <c:v>0</c:v>
                </c:pt>
                <c:pt idx="4">
                  <c:v>0.75556361490078117</c:v>
                </c:pt>
                <c:pt idx="5">
                  <c:v>1.5152433480817018</c:v>
                </c:pt>
                <c:pt idx="6">
                  <c:v>0.50031269543464663</c:v>
                </c:pt>
                <c:pt idx="7">
                  <c:v>1.4156058273885754</c:v>
                </c:pt>
                <c:pt idx="8">
                  <c:v>9.8204514584291094E-2</c:v>
                </c:pt>
                <c:pt idx="9">
                  <c:v>0.94168165509967705</c:v>
                </c:pt>
                <c:pt idx="10">
                  <c:v>9.508975521995211E-2</c:v>
                </c:pt>
                <c:pt idx="11">
                  <c:v>7.3714538239232422E-2</c:v>
                </c:pt>
                <c:pt idx="12">
                  <c:v>2.1157257128349309</c:v>
                </c:pt>
                <c:pt idx="13">
                  <c:v>1.0068351521390841</c:v>
                </c:pt>
                <c:pt idx="14">
                  <c:v>0</c:v>
                </c:pt>
                <c:pt idx="15">
                  <c:v>4.4596230191469459E-2</c:v>
                </c:pt>
                <c:pt idx="16">
                  <c:v>0.61108632816557995</c:v>
                </c:pt>
              </c:numCache>
            </c:numRef>
          </c:val>
          <c:extLst>
            <c:ext xmlns:c16="http://schemas.microsoft.com/office/drawing/2014/chart" uri="{C3380CC4-5D6E-409C-BE32-E72D297353CC}">
              <c16:uniqueId val="{00000000-7EB9-47EB-8C5E-9B5A654228C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presentados.Total </a:t>
            </a:r>
            <a:br>
              <a:rPr lang="es-ES" b="1"/>
            </a:br>
            <a:r>
              <a:rPr lang="es-ES" b="1"/>
              <a:t>Primer trimestre de 2026</a:t>
            </a:r>
          </a:p>
        </c:rich>
      </c:tx>
      <c:layout>
        <c:manualLayout>
          <c:xMode val="edge"/>
          <c:yMode val="edge"/>
          <c:x val="0.362942079520859"/>
          <c:y val="1.45379011556625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791055850272764E-2"/>
          <c:y val="0.14357607020270557"/>
          <c:w val="0.9252089700908598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total'!$G$6:$G$22</c:f>
              <c:numCache>
                <c:formatCode>#,##0</c:formatCode>
                <c:ptCount val="17"/>
                <c:pt idx="0">
                  <c:v>191</c:v>
                </c:pt>
                <c:pt idx="1">
                  <c:v>10</c:v>
                </c:pt>
                <c:pt idx="2">
                  <c:v>9</c:v>
                </c:pt>
                <c:pt idx="3">
                  <c:v>0</c:v>
                </c:pt>
                <c:pt idx="4">
                  <c:v>33</c:v>
                </c:pt>
                <c:pt idx="5">
                  <c:v>16</c:v>
                </c:pt>
                <c:pt idx="6">
                  <c:v>32</c:v>
                </c:pt>
                <c:pt idx="7">
                  <c:v>39</c:v>
                </c:pt>
                <c:pt idx="8">
                  <c:v>69</c:v>
                </c:pt>
                <c:pt idx="9">
                  <c:v>146</c:v>
                </c:pt>
                <c:pt idx="10">
                  <c:v>20</c:v>
                </c:pt>
                <c:pt idx="11">
                  <c:v>5</c:v>
                </c:pt>
                <c:pt idx="12">
                  <c:v>308</c:v>
                </c:pt>
                <c:pt idx="13">
                  <c:v>40</c:v>
                </c:pt>
                <c:pt idx="14">
                  <c:v>5</c:v>
                </c:pt>
                <c:pt idx="15">
                  <c:v>25</c:v>
                </c:pt>
                <c:pt idx="16">
                  <c:v>6</c:v>
                </c:pt>
              </c:numCache>
            </c:numRef>
          </c:val>
          <c:extLst>
            <c:ext xmlns:c16="http://schemas.microsoft.com/office/drawing/2014/chart" uri="{C3380CC4-5D6E-409C-BE32-E72D297353CC}">
              <c16:uniqueId val="{00000000-6AE7-4A3E-9666-E592921D3FA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presentados en los juzgados de lo mercantil por cada 100.000 habitantes. </a:t>
            </a:r>
          </a:p>
          <a:p>
            <a:pPr>
              <a:defRPr/>
            </a:pPr>
            <a:r>
              <a:rPr lang="es-ES" sz="1100" b="1"/>
              <a:t>Primer trimestre de 2026</a:t>
            </a:r>
          </a:p>
        </c:rich>
      </c:tx>
      <c:layout>
        <c:manualLayout>
          <c:xMode val="edge"/>
          <c:yMode val="edge"/>
          <c:x val="0.11164024650703475"/>
          <c:y val="4.2145499592723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total'!$G$52:$G$68</c:f>
              <c:numCache>
                <c:formatCode>#,##0.0</c:formatCode>
                <c:ptCount val="17"/>
                <c:pt idx="0">
                  <c:v>2.1614190768658337</c:v>
                </c:pt>
                <c:pt idx="1">
                  <c:v>0.73593698024450771</c:v>
                </c:pt>
                <c:pt idx="2">
                  <c:v>0.8879864315673256</c:v>
                </c:pt>
                <c:pt idx="3">
                  <c:v>0</c:v>
                </c:pt>
                <c:pt idx="4">
                  <c:v>1.466682311277987</c:v>
                </c:pt>
                <c:pt idx="5">
                  <c:v>2.6937659521452479</c:v>
                </c:pt>
                <c:pt idx="6">
                  <c:v>1.3341671878257244</c:v>
                </c:pt>
                <c:pt idx="7">
                  <c:v>1.840287575605148</c:v>
                </c:pt>
                <c:pt idx="8">
                  <c:v>0.84701393828951066</c:v>
                </c:pt>
                <c:pt idx="9">
                  <c:v>2.6957945420500558</c:v>
                </c:pt>
                <c:pt idx="10">
                  <c:v>1.9017951043990422</c:v>
                </c:pt>
                <c:pt idx="11">
                  <c:v>0.18428634559808107</c:v>
                </c:pt>
                <c:pt idx="12">
                  <c:v>4.315519997040786</c:v>
                </c:pt>
                <c:pt idx="13">
                  <c:v>2.5170878803477108</c:v>
                </c:pt>
                <c:pt idx="14">
                  <c:v>0.73152889539136789</c:v>
                </c:pt>
                <c:pt idx="15">
                  <c:v>1.1149057547867363</c:v>
                </c:pt>
                <c:pt idx="16">
                  <c:v>1.8332589844967397</c:v>
                </c:pt>
              </c:numCache>
            </c:numRef>
          </c:val>
          <c:extLst>
            <c:ext xmlns:c16="http://schemas.microsoft.com/office/drawing/2014/chart" uri="{C3380CC4-5D6E-409C-BE32-E72D297353CC}">
              <c16:uniqueId val="{00000000-8835-4AF5-A860-7F7DA2F0A4B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aperturados  </a:t>
            </a:r>
          </a:p>
          <a:p>
            <a:pPr>
              <a:defRPr/>
            </a:pPr>
            <a:r>
              <a:rPr lang="es-ES" b="1" baseline="0"/>
              <a:t>Primer </a:t>
            </a:r>
            <a:r>
              <a:rPr lang="es-ES" b="1"/>
              <a:t>trimestre de 2026</a:t>
            </a:r>
          </a:p>
        </c:rich>
      </c:tx>
      <c:layout>
        <c:manualLayout>
          <c:xMode val="edge"/>
          <c:yMode val="edge"/>
          <c:x val="0.37910042401969785"/>
          <c:y val="2.07546718530687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6453254093518261E-2"/>
          <c:y val="0.15677058353317347"/>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aperturados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aperturados TSJ'!$G$6:$G$22</c:f>
              <c:numCache>
                <c:formatCode>#,##0</c:formatCode>
                <c:ptCount val="17"/>
                <c:pt idx="0">
                  <c:v>103</c:v>
                </c:pt>
                <c:pt idx="1">
                  <c:v>4</c:v>
                </c:pt>
                <c:pt idx="2">
                  <c:v>2</c:v>
                </c:pt>
                <c:pt idx="3">
                  <c:v>0</c:v>
                </c:pt>
                <c:pt idx="4">
                  <c:v>25</c:v>
                </c:pt>
                <c:pt idx="5">
                  <c:v>14</c:v>
                </c:pt>
                <c:pt idx="6">
                  <c:v>15</c:v>
                </c:pt>
                <c:pt idx="7">
                  <c:v>2</c:v>
                </c:pt>
                <c:pt idx="8">
                  <c:v>48</c:v>
                </c:pt>
                <c:pt idx="9">
                  <c:v>100</c:v>
                </c:pt>
                <c:pt idx="10">
                  <c:v>14</c:v>
                </c:pt>
                <c:pt idx="11">
                  <c:v>5</c:v>
                </c:pt>
                <c:pt idx="12">
                  <c:v>242</c:v>
                </c:pt>
                <c:pt idx="13">
                  <c:v>22</c:v>
                </c:pt>
                <c:pt idx="14">
                  <c:v>0</c:v>
                </c:pt>
                <c:pt idx="15">
                  <c:v>14</c:v>
                </c:pt>
                <c:pt idx="16" formatCode="General">
                  <c:v>7</c:v>
                </c:pt>
              </c:numCache>
            </c:numRef>
          </c:val>
          <c:extLst>
            <c:ext xmlns:c16="http://schemas.microsoft.com/office/drawing/2014/chart" uri="{C3380CC4-5D6E-409C-BE32-E72D297353CC}">
              <c16:uniqueId val="{00000000-4C57-4B8E-B9A8-FF81BFFE45D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continuación </a:t>
            </a:r>
          </a:p>
          <a:p>
            <a:pPr>
              <a:defRPr/>
            </a:pPr>
            <a:r>
              <a:rPr lang="es-ES" b="1" baseline="0"/>
              <a:t>Primer</a:t>
            </a:r>
            <a:r>
              <a:rPr lang="es-ES" b="1"/>
              <a:t> trimestre de 2026</a:t>
            </a:r>
          </a:p>
        </c:rich>
      </c:tx>
      <c:layout>
        <c:manualLayout>
          <c:xMode val="edge"/>
          <c:yMode val="edge"/>
          <c:x val="0.36463336655204243"/>
          <c:y val="5.6371107926706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continuación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continuación TSJ'!$G$6:$G$22</c:f>
              <c:numCache>
                <c:formatCode>General</c:formatCode>
                <c:ptCount val="17"/>
                <c:pt idx="0">
                  <c:v>9</c:v>
                </c:pt>
                <c:pt idx="1">
                  <c:v>1</c:v>
                </c:pt>
                <c:pt idx="2">
                  <c:v>1</c:v>
                </c:pt>
                <c:pt idx="3">
                  <c:v>0</c:v>
                </c:pt>
                <c:pt idx="4">
                  <c:v>4</c:v>
                </c:pt>
                <c:pt idx="5">
                  <c:v>0</c:v>
                </c:pt>
                <c:pt idx="6">
                  <c:v>4</c:v>
                </c:pt>
                <c:pt idx="7">
                  <c:v>2</c:v>
                </c:pt>
                <c:pt idx="8">
                  <c:v>6</c:v>
                </c:pt>
                <c:pt idx="9">
                  <c:v>2</c:v>
                </c:pt>
                <c:pt idx="10">
                  <c:v>4</c:v>
                </c:pt>
                <c:pt idx="11">
                  <c:v>3</c:v>
                </c:pt>
                <c:pt idx="12">
                  <c:v>19</c:v>
                </c:pt>
                <c:pt idx="13">
                  <c:v>0</c:v>
                </c:pt>
                <c:pt idx="14">
                  <c:v>0</c:v>
                </c:pt>
                <c:pt idx="15">
                  <c:v>2</c:v>
                </c:pt>
                <c:pt idx="16">
                  <c:v>0</c:v>
                </c:pt>
              </c:numCache>
            </c:numRef>
          </c:val>
          <c:extLst>
            <c:ext xmlns:c16="http://schemas.microsoft.com/office/drawing/2014/chart" uri="{C3380CC4-5D6E-409C-BE32-E72D297353CC}">
              <c16:uniqueId val="{00000000-A6AB-4BD6-99EB-6ABFCD6A06A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liquidación </a:t>
            </a:r>
          </a:p>
          <a:p>
            <a:pPr>
              <a:defRPr/>
            </a:pPr>
            <a:r>
              <a:rPr lang="es-ES" b="1" baseline="0"/>
              <a:t>Primer</a:t>
            </a:r>
            <a:r>
              <a:rPr lang="es-ES" b="1"/>
              <a:t> trimestre de 2026</a:t>
            </a:r>
          </a:p>
        </c:rich>
      </c:tx>
      <c:layout>
        <c:manualLayout>
          <c:xMode val="edge"/>
          <c:yMode val="edge"/>
          <c:x val="0.34606658176507482"/>
          <c:y val="1.56635791070206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404636583573912E-2"/>
          <c:y val="0.20550042117410575"/>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liquidación TSJ'!$G$6:$G$22</c:f>
              <c:numCache>
                <c:formatCode>General</c:formatCode>
                <c:ptCount val="17"/>
                <c:pt idx="0">
                  <c:v>94</c:v>
                </c:pt>
                <c:pt idx="1">
                  <c:v>3</c:v>
                </c:pt>
                <c:pt idx="2">
                  <c:v>1</c:v>
                </c:pt>
                <c:pt idx="3">
                  <c:v>0</c:v>
                </c:pt>
                <c:pt idx="4">
                  <c:v>21</c:v>
                </c:pt>
                <c:pt idx="5">
                  <c:v>14</c:v>
                </c:pt>
                <c:pt idx="6">
                  <c:v>11</c:v>
                </c:pt>
                <c:pt idx="7">
                  <c:v>0</c:v>
                </c:pt>
                <c:pt idx="8">
                  <c:v>42</c:v>
                </c:pt>
                <c:pt idx="9">
                  <c:v>98</c:v>
                </c:pt>
                <c:pt idx="10">
                  <c:v>10</c:v>
                </c:pt>
                <c:pt idx="11">
                  <c:v>2</c:v>
                </c:pt>
                <c:pt idx="12">
                  <c:v>223</c:v>
                </c:pt>
                <c:pt idx="13">
                  <c:v>22</c:v>
                </c:pt>
                <c:pt idx="14">
                  <c:v>0</c:v>
                </c:pt>
                <c:pt idx="15">
                  <c:v>12</c:v>
                </c:pt>
                <c:pt idx="16">
                  <c:v>7</c:v>
                </c:pt>
              </c:numCache>
            </c:numRef>
          </c:val>
          <c:extLst>
            <c:ext xmlns:c16="http://schemas.microsoft.com/office/drawing/2014/chart" uri="{C3380CC4-5D6E-409C-BE32-E72D297353CC}">
              <c16:uniqueId val="{00000000-7D78-42BC-98A3-D0DC285D129C}"/>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Primer trimestre de 2026</a:t>
            </a:r>
          </a:p>
        </c:rich>
      </c:tx>
      <c:layout>
        <c:manualLayout>
          <c:xMode val="edge"/>
          <c:yMode val="edge"/>
          <c:x val="0.32874029044241809"/>
          <c:y val="1.84416737295211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TSJ'!$G$6:$G$22</c:f>
              <c:numCache>
                <c:formatCode>#,##0</c:formatCode>
                <c:ptCount val="17"/>
                <c:pt idx="0">
                  <c:v>7195</c:v>
                </c:pt>
                <c:pt idx="1">
                  <c:v>814</c:v>
                </c:pt>
                <c:pt idx="2">
                  <c:v>683</c:v>
                </c:pt>
                <c:pt idx="3">
                  <c:v>657</c:v>
                </c:pt>
                <c:pt idx="4">
                  <c:v>2634</c:v>
                </c:pt>
                <c:pt idx="5">
                  <c:v>317</c:v>
                </c:pt>
                <c:pt idx="6">
                  <c:v>1713</c:v>
                </c:pt>
                <c:pt idx="7">
                  <c:v>1163</c:v>
                </c:pt>
                <c:pt idx="8">
                  <c:v>8886</c:v>
                </c:pt>
                <c:pt idx="9">
                  <c:v>5676</c:v>
                </c:pt>
                <c:pt idx="10">
                  <c:v>560</c:v>
                </c:pt>
                <c:pt idx="11">
                  <c:v>1809</c:v>
                </c:pt>
                <c:pt idx="12">
                  <c:v>7138</c:v>
                </c:pt>
                <c:pt idx="13">
                  <c:v>1297</c:v>
                </c:pt>
                <c:pt idx="14">
                  <c:v>295</c:v>
                </c:pt>
                <c:pt idx="15">
                  <c:v>1565</c:v>
                </c:pt>
                <c:pt idx="16">
                  <c:v>170</c:v>
                </c:pt>
              </c:numCache>
            </c:numRef>
          </c:val>
          <c:extLst>
            <c:ext xmlns:c16="http://schemas.microsoft.com/office/drawing/2014/chart" uri="{C3380CC4-5D6E-409C-BE32-E72D297353CC}">
              <c16:uniqueId val="{00000000-C997-4D0C-BCDB-208A909CDF1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Resumen!$B$131:$B$162</c:f>
              <c:strCache>
                <c:ptCount val="32"/>
                <c:pt idx="0">
                  <c:v>18-T2</c:v>
                </c:pt>
                <c:pt idx="1">
                  <c:v>18-T3</c:v>
                </c:pt>
                <c:pt idx="2">
                  <c:v>18-T4</c:v>
                </c:pt>
                <c:pt idx="3">
                  <c:v>19-T1</c:v>
                </c:pt>
                <c:pt idx="4">
                  <c:v>19-T2</c:v>
                </c:pt>
                <c:pt idx="5">
                  <c:v>19-T3</c:v>
                </c:pt>
                <c:pt idx="6">
                  <c:v>19-T4</c:v>
                </c:pt>
                <c:pt idx="7">
                  <c:v>20-T1</c:v>
                </c:pt>
                <c:pt idx="8">
                  <c:v>20-T2</c:v>
                </c:pt>
                <c:pt idx="9">
                  <c:v>20-T3</c:v>
                </c:pt>
                <c:pt idx="10">
                  <c:v>20-T4</c:v>
                </c:pt>
                <c:pt idx="11">
                  <c:v>21-T1</c:v>
                </c:pt>
                <c:pt idx="12">
                  <c:v>21-T2</c:v>
                </c:pt>
                <c:pt idx="13">
                  <c:v>21-T3</c:v>
                </c:pt>
                <c:pt idx="14">
                  <c:v>21-T4</c:v>
                </c:pt>
                <c:pt idx="15">
                  <c:v>22-T1</c:v>
                </c:pt>
                <c:pt idx="16">
                  <c:v>22-T2</c:v>
                </c:pt>
                <c:pt idx="17">
                  <c:v>22-T3</c:v>
                </c:pt>
                <c:pt idx="18">
                  <c:v>22-T4</c:v>
                </c:pt>
                <c:pt idx="19">
                  <c:v>23-T1</c:v>
                </c:pt>
                <c:pt idx="20">
                  <c:v>23-T2</c:v>
                </c:pt>
                <c:pt idx="21">
                  <c:v>23-T3</c:v>
                </c:pt>
                <c:pt idx="22">
                  <c:v>23-T4</c:v>
                </c:pt>
                <c:pt idx="23">
                  <c:v>24-T1</c:v>
                </c:pt>
                <c:pt idx="24">
                  <c:v>24-T2</c:v>
                </c:pt>
                <c:pt idx="25">
                  <c:v>24-T3</c:v>
                </c:pt>
                <c:pt idx="26">
                  <c:v>24-T4</c:v>
                </c:pt>
                <c:pt idx="27">
                  <c:v>25-T1</c:v>
                </c:pt>
                <c:pt idx="28">
                  <c:v>25-T2</c:v>
                </c:pt>
                <c:pt idx="29">
                  <c:v>25-T3</c:v>
                </c:pt>
                <c:pt idx="30">
                  <c:v>25-T4</c:v>
                </c:pt>
                <c:pt idx="31">
                  <c:v>26-T1</c:v>
                </c:pt>
              </c:strCache>
            </c:strRef>
          </c:cat>
          <c:val>
            <c:numRef>
              <c:f>Resumen!$C$131:$C$162</c:f>
              <c:numCache>
                <c:formatCode>#,##0</c:formatCode>
                <c:ptCount val="32"/>
                <c:pt idx="0">
                  <c:v>2410</c:v>
                </c:pt>
                <c:pt idx="1">
                  <c:v>1953</c:v>
                </c:pt>
                <c:pt idx="2">
                  <c:v>2590</c:v>
                </c:pt>
                <c:pt idx="3">
                  <c:v>2796</c:v>
                </c:pt>
                <c:pt idx="4">
                  <c:v>2982</c:v>
                </c:pt>
                <c:pt idx="5">
                  <c:v>2719</c:v>
                </c:pt>
                <c:pt idx="6">
                  <c:v>3534</c:v>
                </c:pt>
                <c:pt idx="7">
                  <c:v>3274</c:v>
                </c:pt>
                <c:pt idx="8">
                  <c:v>2305</c:v>
                </c:pt>
                <c:pt idx="9">
                  <c:v>3649</c:v>
                </c:pt>
                <c:pt idx="10">
                  <c:v>4513</c:v>
                </c:pt>
                <c:pt idx="11">
                  <c:v>4925</c:v>
                </c:pt>
                <c:pt idx="12">
                  <c:v>5017</c:v>
                </c:pt>
                <c:pt idx="13">
                  <c:v>4101</c:v>
                </c:pt>
                <c:pt idx="14">
                  <c:v>4849</c:v>
                </c:pt>
                <c:pt idx="15">
                  <c:v>5312</c:v>
                </c:pt>
                <c:pt idx="16">
                  <c:v>5798</c:v>
                </c:pt>
                <c:pt idx="17">
                  <c:v>7225</c:v>
                </c:pt>
                <c:pt idx="18">
                  <c:v>21393</c:v>
                </c:pt>
                <c:pt idx="19">
                  <c:v>9316</c:v>
                </c:pt>
                <c:pt idx="20">
                  <c:v>12006</c:v>
                </c:pt>
                <c:pt idx="21">
                  <c:v>9330</c:v>
                </c:pt>
                <c:pt idx="22">
                  <c:v>11791</c:v>
                </c:pt>
                <c:pt idx="23">
                  <c:v>13148</c:v>
                </c:pt>
                <c:pt idx="24">
                  <c:v>15227</c:v>
                </c:pt>
                <c:pt idx="25">
                  <c:v>12675</c:v>
                </c:pt>
                <c:pt idx="26">
                  <c:v>16457</c:v>
                </c:pt>
                <c:pt idx="27">
                  <c:v>18017</c:v>
                </c:pt>
                <c:pt idx="28">
                  <c:v>18106</c:v>
                </c:pt>
                <c:pt idx="29">
                  <c:v>17223</c:v>
                </c:pt>
                <c:pt idx="30">
                  <c:v>21393</c:v>
                </c:pt>
                <c:pt idx="31">
                  <c:v>19100</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22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majorUnit val="2000"/>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a:t>
            </a:r>
            <a:r>
              <a:rPr lang="es-ES" sz="1400" b="1" baseline="0"/>
              <a:t>Primer t</a:t>
            </a:r>
            <a:r>
              <a:rPr lang="es-ES" sz="1400" b="1"/>
              <a:t>rimestre de 2026</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232898624838628E-2"/>
          <c:y val="0.20873460528972337"/>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TSJ'!$G$53:$G$70</c:f>
              <c:numCache>
                <c:formatCode>#,##0.0</c:formatCode>
                <c:ptCount val="18"/>
                <c:pt idx="0">
                  <c:v>81.420996115443316</c:v>
                </c:pt>
                <c:pt idx="1">
                  <c:v>59.905270191902929</c:v>
                </c:pt>
                <c:pt idx="2">
                  <c:v>67.388303640053707</c:v>
                </c:pt>
                <c:pt idx="3">
                  <c:v>53.091767139670949</c:v>
                </c:pt>
                <c:pt idx="4">
                  <c:v>117.06791539109751</c:v>
                </c:pt>
                <c:pt idx="5">
                  <c:v>53.370237926877721</c:v>
                </c:pt>
                <c:pt idx="6">
                  <c:v>71.419637273295805</c:v>
                </c:pt>
                <c:pt idx="7">
                  <c:v>54.878319241763769</c:v>
                </c:pt>
                <c:pt idx="8">
                  <c:v>109.08066457450131</c:v>
                </c:pt>
                <c:pt idx="9">
                  <c:v>104.80362890874054</c:v>
                </c:pt>
                <c:pt idx="10">
                  <c:v>53.250262923173182</c:v>
                </c:pt>
                <c:pt idx="11">
                  <c:v>66.674799837385734</c:v>
                </c:pt>
                <c:pt idx="12">
                  <c:v>100.0135770742764</c:v>
                </c:pt>
                <c:pt idx="13">
                  <c:v>81.616574520274511</c:v>
                </c:pt>
                <c:pt idx="14">
                  <c:v>43.160204828090713</c:v>
                </c:pt>
                <c:pt idx="15">
                  <c:v>69.793100249649697</c:v>
                </c:pt>
                <c:pt idx="16">
                  <c:v>51.942337894074292</c:v>
                </c:pt>
                <c:pt idx="17" formatCode="0.0">
                  <c:v>86.679097213136316</c:v>
                </c:pt>
              </c:numCache>
            </c:numRef>
          </c:val>
          <c:extLst>
            <c:ext xmlns:c16="http://schemas.microsoft.com/office/drawing/2014/chart" uri="{C3380CC4-5D6E-409C-BE32-E72D297353CC}">
              <c16:uniqueId val="{00000000-DCF9-4F0E-AB01-41C5835C56F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Primer trimestre de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854625827273979E-2"/>
          <c:y val="0.19472132884797852"/>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TSJ'!$G$6:$G$22</c:f>
              <c:numCache>
                <c:formatCode>#,##0</c:formatCode>
                <c:ptCount val="17"/>
                <c:pt idx="0">
                  <c:v>6323</c:v>
                </c:pt>
                <c:pt idx="1">
                  <c:v>603</c:v>
                </c:pt>
                <c:pt idx="2">
                  <c:v>989</c:v>
                </c:pt>
                <c:pt idx="3">
                  <c:v>717</c:v>
                </c:pt>
                <c:pt idx="4">
                  <c:v>2199</c:v>
                </c:pt>
                <c:pt idx="5">
                  <c:v>689</c:v>
                </c:pt>
                <c:pt idx="6">
                  <c:v>1638</c:v>
                </c:pt>
                <c:pt idx="7">
                  <c:v>1130</c:v>
                </c:pt>
                <c:pt idx="8">
                  <c:v>4027</c:v>
                </c:pt>
                <c:pt idx="9">
                  <c:v>2939</c:v>
                </c:pt>
                <c:pt idx="10">
                  <c:v>586</c:v>
                </c:pt>
                <c:pt idx="11">
                  <c:v>1970</c:v>
                </c:pt>
                <c:pt idx="12">
                  <c:v>5161</c:v>
                </c:pt>
                <c:pt idx="13">
                  <c:v>638</c:v>
                </c:pt>
                <c:pt idx="14">
                  <c:v>305</c:v>
                </c:pt>
                <c:pt idx="15">
                  <c:v>2070</c:v>
                </c:pt>
                <c:pt idx="16">
                  <c:v>224</c:v>
                </c:pt>
              </c:numCache>
            </c:numRef>
          </c:val>
          <c:extLst>
            <c:ext xmlns:c16="http://schemas.microsoft.com/office/drawing/2014/chart" uri="{C3380CC4-5D6E-409C-BE32-E72D297353CC}">
              <c16:uniqueId val="{00000000-71AA-48F5-8851-780F398FD93E}"/>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baseline="0"/>
              <a:t>Primer trimestre </a:t>
            </a:r>
            <a:r>
              <a:rPr lang="es-ES" sz="1400" b="1"/>
              <a:t>de 2026</a:t>
            </a:r>
          </a:p>
        </c:rich>
      </c:tx>
      <c:layout>
        <c:manualLayout>
          <c:xMode val="edge"/>
          <c:yMode val="edge"/>
          <c:x val="0.15931600576006233"/>
          <c:y val="3.81446588093986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2309227475598E-2"/>
          <c:y val="0.27846704893202684"/>
          <c:w val="0.91966776685103202"/>
          <c:h val="0.354386003568904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TSJ'!$G$52:$G$68</c:f>
              <c:numCache>
                <c:formatCode>#,##0.0</c:formatCode>
                <c:ptCount val="17"/>
                <c:pt idx="0">
                  <c:v>71.553156141479931</c:v>
                </c:pt>
                <c:pt idx="1">
                  <c:v>44.376999908743819</c:v>
                </c:pt>
                <c:pt idx="2">
                  <c:v>97.57984231334278</c:v>
                </c:pt>
                <c:pt idx="3">
                  <c:v>57.940330348773315</c:v>
                </c:pt>
                <c:pt idx="4">
                  <c:v>97.734375833342213</c:v>
                </c:pt>
                <c:pt idx="5">
                  <c:v>116.00029631425473</c:v>
                </c:pt>
                <c:pt idx="6">
                  <c:v>68.292682926829258</c:v>
                </c:pt>
                <c:pt idx="7">
                  <c:v>53.321152831636333</c:v>
                </c:pt>
                <c:pt idx="8">
                  <c:v>49.433697528867526</c:v>
                </c:pt>
                <c:pt idx="9">
                  <c:v>54.266713418391184</c:v>
                </c:pt>
                <c:pt idx="10">
                  <c:v>55.722596558891944</c:v>
                </c:pt>
                <c:pt idx="11">
                  <c:v>72.608820165643948</c:v>
                </c:pt>
                <c:pt idx="12">
                  <c:v>72.312982807556821</c:v>
                </c:pt>
                <c:pt idx="13">
                  <c:v>40.147551691545978</c:v>
                </c:pt>
                <c:pt idx="14">
                  <c:v>44.623262618873447</c:v>
                </c:pt>
                <c:pt idx="15">
                  <c:v>92.314196496341765</c:v>
                </c:pt>
                <c:pt idx="16">
                  <c:v>68.441668754544963</c:v>
                </c:pt>
              </c:numCache>
            </c:numRef>
          </c:val>
          <c:extLst>
            <c:ext xmlns:c16="http://schemas.microsoft.com/office/drawing/2014/chart" uri="{C3380CC4-5D6E-409C-BE32-E72D297353CC}">
              <c16:uniqueId val="{00000000-8B3C-48F0-A8C5-94AD8CBD165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Primer trimestre de 2026</a:t>
            </a:r>
          </a:p>
        </c:rich>
      </c:tx>
      <c:layout>
        <c:manualLayout>
          <c:xMode val="edge"/>
          <c:yMode val="edge"/>
          <c:x val="0.2689580270956024"/>
          <c:y val="3.018799683532381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360280454928055E-2"/>
          <c:y val="0.19890881924396586"/>
          <c:w val="0.90274499140844799"/>
          <c:h val="0.51810779466520174"/>
        </c:manualLayout>
      </c:layout>
      <c:barChart>
        <c:barDir val="col"/>
        <c:grouping val="clustered"/>
        <c:varyColors val="0"/>
        <c:ser>
          <c:idx val="0"/>
          <c:order val="0"/>
          <c:tx>
            <c:strRef>
              <c:f>'Ej. Hipot. presentados TSJ '!$G$6</c:f>
              <c:strCache>
                <c:ptCount val="1"/>
                <c:pt idx="0">
                  <c:v>1.293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'Ej. Hipot. presentados TSJ '!$G$7:$G$22</c:f>
              <c:numCache>
                <c:formatCode>#,##0</c:formatCode>
                <c:ptCount val="16"/>
                <c:pt idx="0">
                  <c:v>112</c:v>
                </c:pt>
                <c:pt idx="1">
                  <c:v>112</c:v>
                </c:pt>
                <c:pt idx="2">
                  <c:v>103</c:v>
                </c:pt>
                <c:pt idx="3">
                  <c:v>157</c:v>
                </c:pt>
                <c:pt idx="4">
                  <c:v>59</c:v>
                </c:pt>
                <c:pt idx="5">
                  <c:v>198</c:v>
                </c:pt>
                <c:pt idx="6">
                  <c:v>320</c:v>
                </c:pt>
                <c:pt idx="7">
                  <c:v>2616</c:v>
                </c:pt>
                <c:pt idx="8">
                  <c:v>841</c:v>
                </c:pt>
                <c:pt idx="9">
                  <c:v>133</c:v>
                </c:pt>
                <c:pt idx="10">
                  <c:v>222</c:v>
                </c:pt>
                <c:pt idx="11">
                  <c:v>564</c:v>
                </c:pt>
                <c:pt idx="12">
                  <c:v>293</c:v>
                </c:pt>
                <c:pt idx="13">
                  <c:v>26</c:v>
                </c:pt>
                <c:pt idx="14">
                  <c:v>117</c:v>
                </c:pt>
                <c:pt idx="15">
                  <c:v>28</c:v>
                </c:pt>
              </c:numCache>
            </c:numRef>
          </c:val>
          <c:extLst>
            <c:ext xmlns:c16="http://schemas.microsoft.com/office/drawing/2014/chart" uri="{C3380CC4-5D6E-409C-BE32-E72D297353CC}">
              <c16:uniqueId val="{00000000-2193-4016-BE64-E1EE95FE264E}"/>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a:t>
            </a:r>
            <a:r>
              <a:rPr lang="es-ES" sz="1400" b="1" baseline="0"/>
              <a:t> </a:t>
            </a:r>
          </a:p>
          <a:p>
            <a:pPr>
              <a:defRPr/>
            </a:pPr>
            <a:r>
              <a:rPr lang="es-ES" sz="1400" b="1" baseline="0"/>
              <a:t>Primer</a:t>
            </a:r>
            <a:r>
              <a:rPr lang="es-ES" sz="1400" b="1"/>
              <a:t> trimestre de 2026</a:t>
            </a:r>
          </a:p>
        </c:rich>
      </c:tx>
      <c:layout>
        <c:manualLayout>
          <c:xMode val="edge"/>
          <c:yMode val="edge"/>
          <c:x val="0.16168249030599571"/>
          <c:y val="1.2522233637193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'!$G$52:$G$68</c:f>
              <c:numCache>
                <c:formatCode>#,##0.0</c:formatCode>
                <c:ptCount val="17"/>
                <c:pt idx="0">
                  <c:v>14.632015007264517</c:v>
                </c:pt>
                <c:pt idx="1">
                  <c:v>8.242494178738486</c:v>
                </c:pt>
                <c:pt idx="2">
                  <c:v>11.050497815060053</c:v>
                </c:pt>
                <c:pt idx="3">
                  <c:v>8.3233668422924012</c:v>
                </c:pt>
                <c:pt idx="4">
                  <c:v>6.9778522082013321</c:v>
                </c:pt>
                <c:pt idx="5">
                  <c:v>9.933261948535602</c:v>
                </c:pt>
                <c:pt idx="6">
                  <c:v>8.2551594746716699</c:v>
                </c:pt>
                <c:pt idx="7">
                  <c:v>15.099795492144803</c:v>
                </c:pt>
                <c:pt idx="8">
                  <c:v>32.112876269063186</c:v>
                </c:pt>
                <c:pt idx="9">
                  <c:v>15.528515136055459</c:v>
                </c:pt>
                <c:pt idx="10">
                  <c:v>12.646937444253631</c:v>
                </c:pt>
                <c:pt idx="11">
                  <c:v>8.1823137445547989</c:v>
                </c:pt>
                <c:pt idx="12">
                  <c:v>7.9024457088668942</c:v>
                </c:pt>
                <c:pt idx="13">
                  <c:v>18.437668723546981</c:v>
                </c:pt>
                <c:pt idx="14">
                  <c:v>3.8039502560351135</c:v>
                </c:pt>
                <c:pt idx="15">
                  <c:v>5.2177589324019262</c:v>
                </c:pt>
                <c:pt idx="16">
                  <c:v>8.5552085943181204</c:v>
                </c:pt>
              </c:numCache>
            </c:numRef>
          </c:val>
          <c:extLst>
            <c:ext xmlns:c16="http://schemas.microsoft.com/office/drawing/2014/chart" uri="{C3380CC4-5D6E-409C-BE32-E72D297353CC}">
              <c16:uniqueId val="{00000000-23C2-430C-8366-9EC8C287ACC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Primer trimestre de 2026</a:t>
            </a:r>
          </a:p>
        </c:rich>
      </c:tx>
      <c:layout>
        <c:manualLayout>
          <c:xMode val="edge"/>
          <c:yMode val="edge"/>
          <c:x val="0.39815731162993856"/>
          <c:y val="1.25078173858661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072001416489605"/>
          <c:y val="0.17143357080364957"/>
          <c:w val="0.88354872307628218"/>
          <c:h val="0.5081757280339956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'!$G$6:$G$22</c:f>
              <c:numCache>
                <c:formatCode>#,##0</c:formatCode>
                <c:ptCount val="17"/>
                <c:pt idx="0">
                  <c:v>37439</c:v>
                </c:pt>
                <c:pt idx="1">
                  <c:v>5569</c:v>
                </c:pt>
                <c:pt idx="2">
                  <c:v>4094</c:v>
                </c:pt>
                <c:pt idx="3">
                  <c:v>5622</c:v>
                </c:pt>
                <c:pt idx="4">
                  <c:v>11677</c:v>
                </c:pt>
                <c:pt idx="5">
                  <c:v>2151</c:v>
                </c:pt>
                <c:pt idx="6">
                  <c:v>8599</c:v>
                </c:pt>
                <c:pt idx="7">
                  <c:v>9584</c:v>
                </c:pt>
                <c:pt idx="8">
                  <c:v>27483</c:v>
                </c:pt>
                <c:pt idx="9">
                  <c:v>22869</c:v>
                </c:pt>
                <c:pt idx="10">
                  <c:v>4397</c:v>
                </c:pt>
                <c:pt idx="11">
                  <c:v>9916</c:v>
                </c:pt>
                <c:pt idx="12">
                  <c:v>35534</c:v>
                </c:pt>
                <c:pt idx="13">
                  <c:v>6530</c:v>
                </c:pt>
                <c:pt idx="14">
                  <c:v>2103</c:v>
                </c:pt>
                <c:pt idx="15">
                  <c:v>4870</c:v>
                </c:pt>
                <c:pt idx="16">
                  <c:v>1241</c:v>
                </c:pt>
              </c:numCache>
            </c:numRef>
          </c:val>
          <c:extLst>
            <c:ext xmlns:c16="http://schemas.microsoft.com/office/drawing/2014/chart" uri="{C3380CC4-5D6E-409C-BE32-E72D297353CC}">
              <c16:uniqueId val="{00000000-DA77-4EC7-819D-59399917D28A}"/>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Primer trimestre de 2026</a:t>
            </a:r>
          </a:p>
        </c:rich>
      </c:tx>
      <c:layout>
        <c:manualLayout>
          <c:xMode val="edge"/>
          <c:yMode val="edge"/>
          <c:x val="0.1293364084581911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9407906554E-2"/>
          <c:y val="0.2406933182848435"/>
          <c:w val="0.95008659819969865"/>
          <c:h val="0.699354924878221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'!$G$53:$G$69</c:f>
              <c:numCache>
                <c:formatCode>#,##0.0</c:formatCode>
                <c:ptCount val="17"/>
                <c:pt idx="0">
                  <c:v>423.67208805643952</c:v>
                </c:pt>
                <c:pt idx="1">
                  <c:v>409.84330429816634</c:v>
                </c:pt>
                <c:pt idx="2">
                  <c:v>403.93516120407014</c:v>
                </c:pt>
                <c:pt idx="3">
                  <c:v>454.31037269289203</c:v>
                </c:pt>
                <c:pt idx="4">
                  <c:v>518.98331359978954</c:v>
                </c:pt>
                <c:pt idx="5">
                  <c:v>362.14316019152676</c:v>
                </c:pt>
                <c:pt idx="6">
                  <c:v>358.51573900354384</c:v>
                </c:pt>
                <c:pt idx="7">
                  <c:v>452.23887498973687</c:v>
                </c:pt>
                <c:pt idx="8">
                  <c:v>337.36933429000896</c:v>
                </c:pt>
                <c:pt idx="9">
                  <c:v>422.26113275440224</c:v>
                </c:pt>
                <c:pt idx="10">
                  <c:v>418.10965370212944</c:v>
                </c:pt>
                <c:pt idx="11">
                  <c:v>365.47668059011437</c:v>
                </c:pt>
                <c:pt idx="12">
                  <c:v>497.88210251573798</c:v>
                </c:pt>
                <c:pt idx="13">
                  <c:v>410.91459646676373</c:v>
                </c:pt>
                <c:pt idx="14">
                  <c:v>307.68105340160935</c:v>
                </c:pt>
                <c:pt idx="15">
                  <c:v>217.18364103245625</c:v>
                </c:pt>
                <c:pt idx="16">
                  <c:v>379.17906662674238</c:v>
                </c:pt>
              </c:numCache>
            </c:numRef>
          </c:val>
          <c:extLst>
            <c:ext xmlns:c16="http://schemas.microsoft.com/office/drawing/2014/chart" uri="{C3380CC4-5D6E-409C-BE32-E72D297353CC}">
              <c16:uniqueId val="{00000000-3FA9-4DA8-A515-3F34BEF8622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Primer</a:t>
            </a:r>
            <a:r>
              <a:rPr lang="es-ES" b="1" baseline="0"/>
              <a:t> </a:t>
            </a:r>
            <a:r>
              <a:rPr lang="es-ES" b="1"/>
              <a:t>trimestre de 2026</a:t>
            </a:r>
          </a:p>
        </c:rich>
      </c:tx>
      <c:layout>
        <c:manualLayout>
          <c:xMode val="edge"/>
          <c:yMode val="edge"/>
          <c:x val="0.26806154851860009"/>
          <c:y val="2.8045618538691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37820608941E-2"/>
          <c:y val="0.16400315208825847"/>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TSJ'!$G$6:$G$22</c:f>
              <c:numCache>
                <c:formatCode>#,##0</c:formatCode>
                <c:ptCount val="17"/>
                <c:pt idx="0">
                  <c:v>616</c:v>
                </c:pt>
                <c:pt idx="1">
                  <c:v>52</c:v>
                </c:pt>
                <c:pt idx="2">
                  <c:v>48</c:v>
                </c:pt>
                <c:pt idx="3">
                  <c:v>54</c:v>
                </c:pt>
                <c:pt idx="4">
                  <c:v>103</c:v>
                </c:pt>
                <c:pt idx="5">
                  <c:v>37</c:v>
                </c:pt>
                <c:pt idx="6">
                  <c:v>112</c:v>
                </c:pt>
                <c:pt idx="7">
                  <c:v>108</c:v>
                </c:pt>
                <c:pt idx="8">
                  <c:v>921</c:v>
                </c:pt>
                <c:pt idx="9">
                  <c:v>741</c:v>
                </c:pt>
                <c:pt idx="10">
                  <c:v>31</c:v>
                </c:pt>
                <c:pt idx="11">
                  <c:v>156</c:v>
                </c:pt>
                <c:pt idx="12">
                  <c:v>582</c:v>
                </c:pt>
                <c:pt idx="13">
                  <c:v>198</c:v>
                </c:pt>
                <c:pt idx="14">
                  <c:v>21</c:v>
                </c:pt>
                <c:pt idx="15">
                  <c:v>213</c:v>
                </c:pt>
                <c:pt idx="16">
                  <c:v>12</c:v>
                </c:pt>
              </c:numCache>
            </c:numRef>
          </c:val>
          <c:extLst>
            <c:ext xmlns:c16="http://schemas.microsoft.com/office/drawing/2014/chart" uri="{C3380CC4-5D6E-409C-BE32-E72D297353CC}">
              <c16:uniqueId val="{00000000-C450-4AF6-9CF6-7CF2280BA7B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Primer </a:t>
            </a:r>
            <a:r>
              <a:rPr lang="es-ES" sz="1400" b="1"/>
              <a:t>trimestre de 2026</a:t>
            </a:r>
          </a:p>
        </c:rich>
      </c:tx>
      <c:layout>
        <c:manualLayout>
          <c:xMode val="edge"/>
          <c:yMode val="edge"/>
          <c:x val="0.18257434198165576"/>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07697900379E-2"/>
          <c:y val="0.17168836173959268"/>
          <c:w val="0.94674829088406653"/>
          <c:h val="0.51180030506657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TSJ'!$G$54:$G$70</c:f>
              <c:numCache>
                <c:formatCode>#,##0.0</c:formatCode>
                <c:ptCount val="17"/>
                <c:pt idx="0">
                  <c:v>6.9708594311484484</c:v>
                </c:pt>
                <c:pt idx="1">
                  <c:v>3.8268722972714402</c:v>
                </c:pt>
                <c:pt idx="2">
                  <c:v>4.7359276350257362</c:v>
                </c:pt>
                <c:pt idx="3">
                  <c:v>4.3637068881921319</c:v>
                </c:pt>
                <c:pt idx="4">
                  <c:v>4.5778266079282623</c:v>
                </c:pt>
                <c:pt idx="5">
                  <c:v>6.2293337643358848</c:v>
                </c:pt>
                <c:pt idx="6">
                  <c:v>4.6695851573900358</c:v>
                </c:pt>
                <c:pt idx="7">
                  <c:v>5.0961809785988716</c:v>
                </c:pt>
                <c:pt idx="8">
                  <c:v>11.305794741516511</c:v>
                </c:pt>
                <c:pt idx="9">
                  <c:v>13.682080518212953</c:v>
                </c:pt>
                <c:pt idx="10">
                  <c:v>2.9477824118185154</c:v>
                </c:pt>
                <c:pt idx="11">
                  <c:v>5.7497339826601293</c:v>
                </c:pt>
                <c:pt idx="12">
                  <c:v>8.1546514229796685</c:v>
                </c:pt>
                <c:pt idx="13">
                  <c:v>12.459585007721167</c:v>
                </c:pt>
                <c:pt idx="14">
                  <c:v>3.0724213606437454</c:v>
                </c:pt>
                <c:pt idx="15">
                  <c:v>9.498997030782995</c:v>
                </c:pt>
                <c:pt idx="16">
                  <c:v>3.6665179689934795</c:v>
                </c:pt>
              </c:numCache>
            </c:numRef>
          </c:val>
          <c:extLst>
            <c:ext xmlns:c16="http://schemas.microsoft.com/office/drawing/2014/chart" uri="{C3380CC4-5D6E-409C-BE32-E72D297353CC}">
              <c16:uniqueId val="{00000000-00C7-411C-B2D2-2AD6092C88D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Primer </a:t>
            </a:r>
            <a:r>
              <a:rPr lang="es-ES" sz="1400" b="1"/>
              <a:t>trimestre de 2026</a:t>
            </a:r>
          </a:p>
        </c:rich>
      </c:tx>
      <c:layout>
        <c:manualLayout>
          <c:xMode val="edge"/>
          <c:yMode val="edge"/>
          <c:x val="0.14509803921568629"/>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057862745506584E-2"/>
          <c:y val="0.20797520110606146"/>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TSJ'!$G$6:$G$22</c:f>
              <c:numCache>
                <c:formatCode>#,##0</c:formatCode>
                <c:ptCount val="17"/>
                <c:pt idx="0">
                  <c:v>208</c:v>
                </c:pt>
                <c:pt idx="1">
                  <c:v>6</c:v>
                </c:pt>
                <c:pt idx="2">
                  <c:v>18</c:v>
                </c:pt>
                <c:pt idx="3">
                  <c:v>2</c:v>
                </c:pt>
                <c:pt idx="4">
                  <c:v>34</c:v>
                </c:pt>
                <c:pt idx="5">
                  <c:v>7</c:v>
                </c:pt>
                <c:pt idx="6">
                  <c:v>45</c:v>
                </c:pt>
                <c:pt idx="7">
                  <c:v>32</c:v>
                </c:pt>
                <c:pt idx="8">
                  <c:v>217</c:v>
                </c:pt>
                <c:pt idx="9">
                  <c:v>158</c:v>
                </c:pt>
                <c:pt idx="10">
                  <c:v>10</c:v>
                </c:pt>
                <c:pt idx="11">
                  <c:v>33</c:v>
                </c:pt>
                <c:pt idx="12">
                  <c:v>107</c:v>
                </c:pt>
                <c:pt idx="13">
                  <c:v>72</c:v>
                </c:pt>
                <c:pt idx="14">
                  <c:v>2</c:v>
                </c:pt>
                <c:pt idx="15">
                  <c:v>13</c:v>
                </c:pt>
                <c:pt idx="16">
                  <c:v>7</c:v>
                </c:pt>
              </c:numCache>
            </c:numRef>
          </c:val>
          <c:extLst>
            <c:ext xmlns:c16="http://schemas.microsoft.com/office/drawing/2014/chart" uri="{C3380CC4-5D6E-409C-BE32-E72D297353CC}">
              <c16:uniqueId val="{00000000-0F3A-4A7A-BA85-A5934636554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Resumen!$C$166</c:f>
              <c:strCache>
                <c:ptCount val="1"/>
                <c:pt idx="0">
                  <c:v>Ej. Hipotecarias</c:v>
                </c:pt>
              </c:strCache>
            </c:strRef>
          </c:tx>
          <c:cat>
            <c:strRef>
              <c:f>Resumen!$B$212:$B$243</c:f>
              <c:strCache>
                <c:ptCount val="32"/>
                <c:pt idx="0">
                  <c:v>18-T2</c:v>
                </c:pt>
                <c:pt idx="1">
                  <c:v>18-T3</c:v>
                </c:pt>
                <c:pt idx="2">
                  <c:v>18-T4</c:v>
                </c:pt>
                <c:pt idx="3">
                  <c:v>19-T1</c:v>
                </c:pt>
                <c:pt idx="4">
                  <c:v>19-T2</c:v>
                </c:pt>
                <c:pt idx="5">
                  <c:v>19-T3</c:v>
                </c:pt>
                <c:pt idx="6">
                  <c:v>19-T4</c:v>
                </c:pt>
                <c:pt idx="7">
                  <c:v>20-T1</c:v>
                </c:pt>
                <c:pt idx="8">
                  <c:v>20-T2</c:v>
                </c:pt>
                <c:pt idx="9">
                  <c:v>20-T3</c:v>
                </c:pt>
                <c:pt idx="10">
                  <c:v>20-T4</c:v>
                </c:pt>
                <c:pt idx="11">
                  <c:v>21-T1</c:v>
                </c:pt>
                <c:pt idx="12">
                  <c:v>21-T2</c:v>
                </c:pt>
                <c:pt idx="13">
                  <c:v>21-T3</c:v>
                </c:pt>
                <c:pt idx="14">
                  <c:v>21-T4</c:v>
                </c:pt>
                <c:pt idx="15">
                  <c:v>22-T1</c:v>
                </c:pt>
                <c:pt idx="16">
                  <c:v>22-T2</c:v>
                </c:pt>
                <c:pt idx="17">
                  <c:v>22-T3</c:v>
                </c:pt>
                <c:pt idx="18">
                  <c:v>22-T4*</c:v>
                </c:pt>
                <c:pt idx="19">
                  <c:v>23-T1</c:v>
                </c:pt>
                <c:pt idx="20">
                  <c:v>23-T2</c:v>
                </c:pt>
                <c:pt idx="21">
                  <c:v>23-T3</c:v>
                </c:pt>
                <c:pt idx="22">
                  <c:v>23-T4</c:v>
                </c:pt>
                <c:pt idx="23">
                  <c:v>24-T1</c:v>
                </c:pt>
                <c:pt idx="24">
                  <c:v>24-T2</c:v>
                </c:pt>
                <c:pt idx="25">
                  <c:v>24-T3</c:v>
                </c:pt>
                <c:pt idx="26">
                  <c:v>24-T4</c:v>
                </c:pt>
                <c:pt idx="27">
                  <c:v>25-T1</c:v>
                </c:pt>
                <c:pt idx="28">
                  <c:v>25-T2</c:v>
                </c:pt>
                <c:pt idx="29">
                  <c:v>25-T3</c:v>
                </c:pt>
                <c:pt idx="30">
                  <c:v>25-T4</c:v>
                </c:pt>
                <c:pt idx="31">
                  <c:v>26-T1</c:v>
                </c:pt>
              </c:strCache>
            </c:strRef>
          </c:cat>
          <c:val>
            <c:numRef>
              <c:f>Resumen!$C$212:$C$243</c:f>
              <c:numCache>
                <c:formatCode>#,##0</c:formatCode>
                <c:ptCount val="32"/>
                <c:pt idx="0">
                  <c:v>7137</c:v>
                </c:pt>
                <c:pt idx="1">
                  <c:v>6315</c:v>
                </c:pt>
                <c:pt idx="2">
                  <c:v>7049</c:v>
                </c:pt>
                <c:pt idx="3">
                  <c:v>5092</c:v>
                </c:pt>
                <c:pt idx="4">
                  <c:v>3857</c:v>
                </c:pt>
                <c:pt idx="5">
                  <c:v>3470</c:v>
                </c:pt>
                <c:pt idx="6">
                  <c:v>4992</c:v>
                </c:pt>
                <c:pt idx="7">
                  <c:v>4658</c:v>
                </c:pt>
                <c:pt idx="8">
                  <c:v>3387</c:v>
                </c:pt>
                <c:pt idx="9">
                  <c:v>5299</c:v>
                </c:pt>
                <c:pt idx="10">
                  <c:v>7116</c:v>
                </c:pt>
                <c:pt idx="11">
                  <c:v>7280</c:v>
                </c:pt>
                <c:pt idx="12">
                  <c:v>7641</c:v>
                </c:pt>
                <c:pt idx="13">
                  <c:v>6504</c:v>
                </c:pt>
                <c:pt idx="14">
                  <c:v>6449</c:v>
                </c:pt>
                <c:pt idx="15">
                  <c:v>6410</c:v>
                </c:pt>
                <c:pt idx="16">
                  <c:v>6242</c:v>
                </c:pt>
                <c:pt idx="17">
                  <c:v>5637</c:v>
                </c:pt>
                <c:pt idx="18">
                  <c:v>6646</c:v>
                </c:pt>
                <c:pt idx="19">
                  <c:v>5753</c:v>
                </c:pt>
                <c:pt idx="20">
                  <c:v>5161</c:v>
                </c:pt>
                <c:pt idx="21">
                  <c:v>2716</c:v>
                </c:pt>
                <c:pt idx="22">
                  <c:v>5947</c:v>
                </c:pt>
                <c:pt idx="23">
                  <c:v>5658</c:v>
                </c:pt>
                <c:pt idx="24">
                  <c:v>5483</c:v>
                </c:pt>
                <c:pt idx="25">
                  <c:v>5794</c:v>
                </c:pt>
                <c:pt idx="26">
                  <c:v>6229</c:v>
                </c:pt>
                <c:pt idx="27">
                  <c:v>6120</c:v>
                </c:pt>
                <c:pt idx="28">
                  <c:v>9640</c:v>
                </c:pt>
                <c:pt idx="29">
                  <c:v>7444</c:v>
                </c:pt>
                <c:pt idx="30">
                  <c:v>8212</c:v>
                </c:pt>
                <c:pt idx="31">
                  <c:v>7194</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r>
              <a:rPr lang="es-ES" sz="1400" b="1" baseline="0"/>
              <a:t> Primer </a:t>
            </a:r>
            <a:r>
              <a:rPr lang="es-ES" sz="1400" b="1"/>
              <a:t>trimestre de 2026</a:t>
            </a:r>
          </a:p>
        </c:rich>
      </c:tx>
      <c:layout>
        <c:manualLayout>
          <c:xMode val="edge"/>
          <c:yMode val="edge"/>
          <c:x val="0.11783130291537605"/>
          <c:y val="2.34417556444187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045971590376346E-2"/>
          <c:y val="0.29236646466312127"/>
          <c:w val="0.92512412590761917"/>
          <c:h val="0.3543857943682966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TSJ'!$G$54:$G$70</c:f>
              <c:numCache>
                <c:formatCode>#,##0.0</c:formatCode>
                <c:ptCount val="17"/>
                <c:pt idx="0">
                  <c:v>2.3537966910371382</c:v>
                </c:pt>
                <c:pt idx="1">
                  <c:v>0.44156218814670462</c:v>
                </c:pt>
                <c:pt idx="2">
                  <c:v>1.7759728631346512</c:v>
                </c:pt>
                <c:pt idx="3">
                  <c:v>0.16161877363674565</c:v>
                </c:pt>
                <c:pt idx="4">
                  <c:v>1.5111272298015623</c:v>
                </c:pt>
                <c:pt idx="5">
                  <c:v>1.1785226040635459</c:v>
                </c:pt>
                <c:pt idx="6">
                  <c:v>1.876172607879925</c:v>
                </c:pt>
                <c:pt idx="7">
                  <c:v>1.5099795492144803</c:v>
                </c:pt>
                <c:pt idx="8">
                  <c:v>2.6637974580988955</c:v>
                </c:pt>
                <c:pt idx="9">
                  <c:v>2.9173666961911562</c:v>
                </c:pt>
                <c:pt idx="10">
                  <c:v>0.9508975521995211</c:v>
                </c:pt>
                <c:pt idx="11">
                  <c:v>1.216289880947335</c:v>
                </c:pt>
                <c:pt idx="12">
                  <c:v>1.4992228561148186</c:v>
                </c:pt>
                <c:pt idx="13">
                  <c:v>4.5307581846258786</c:v>
                </c:pt>
                <c:pt idx="14">
                  <c:v>0.29261155815654721</c:v>
                </c:pt>
                <c:pt idx="15">
                  <c:v>0.579750992489103</c:v>
                </c:pt>
                <c:pt idx="16">
                  <c:v>2.1388021485795301</c:v>
                </c:pt>
              </c:numCache>
            </c:numRef>
          </c:val>
          <c:extLst>
            <c:ext xmlns:c16="http://schemas.microsoft.com/office/drawing/2014/chart" uri="{C3380CC4-5D6E-409C-BE32-E72D297353CC}">
              <c16:uniqueId val="{00000000-AD24-44E8-95E8-6F8309A6B84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Primer </a:t>
            </a:r>
            <a:r>
              <a:rPr lang="es-ES" b="1"/>
              <a:t>trimestre de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TSJ'!$G$6:$G$22</c:f>
              <c:numCache>
                <c:formatCode>#,##0</c:formatCode>
                <c:ptCount val="17"/>
                <c:pt idx="0">
                  <c:v>355</c:v>
                </c:pt>
                <c:pt idx="1">
                  <c:v>44</c:v>
                </c:pt>
                <c:pt idx="2">
                  <c:v>29</c:v>
                </c:pt>
                <c:pt idx="3">
                  <c:v>48</c:v>
                </c:pt>
                <c:pt idx="4">
                  <c:v>61</c:v>
                </c:pt>
                <c:pt idx="5">
                  <c:v>30</c:v>
                </c:pt>
                <c:pt idx="6">
                  <c:v>57</c:v>
                </c:pt>
                <c:pt idx="7">
                  <c:v>70</c:v>
                </c:pt>
                <c:pt idx="8">
                  <c:v>489</c:v>
                </c:pt>
                <c:pt idx="9">
                  <c:v>513</c:v>
                </c:pt>
                <c:pt idx="10">
                  <c:v>18</c:v>
                </c:pt>
                <c:pt idx="11">
                  <c:v>114</c:v>
                </c:pt>
                <c:pt idx="12">
                  <c:v>454</c:v>
                </c:pt>
                <c:pt idx="13">
                  <c:v>101</c:v>
                </c:pt>
                <c:pt idx="14">
                  <c:v>19</c:v>
                </c:pt>
                <c:pt idx="15">
                  <c:v>195</c:v>
                </c:pt>
                <c:pt idx="16">
                  <c:v>3</c:v>
                </c:pt>
              </c:numCache>
            </c:numRef>
          </c:val>
          <c:extLst>
            <c:ext xmlns:c16="http://schemas.microsoft.com/office/drawing/2014/chart" uri="{C3380CC4-5D6E-409C-BE32-E72D297353CC}">
              <c16:uniqueId val="{00000000-C21E-464D-8144-32493EFF78E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a:t>
            </a:r>
            <a:r>
              <a:rPr lang="es-ES" sz="1400" b="1" baseline="0"/>
              <a:t> Primer</a:t>
            </a:r>
            <a:r>
              <a:rPr lang="es-ES" sz="1400" b="1"/>
              <a:t> trimestre de 2026</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25471789331E-2"/>
          <c:y val="0.1938707018535866"/>
          <c:w val="0.91354280704552671"/>
          <c:h val="0.440015420149392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TSJ'!$G$54:$G$70</c:f>
              <c:numCache>
                <c:formatCode>#,##0.0</c:formatCode>
                <c:ptCount val="17"/>
                <c:pt idx="0">
                  <c:v>4.0172972371066544</c:v>
                </c:pt>
                <c:pt idx="1">
                  <c:v>3.2381227130758341</c:v>
                </c:pt>
                <c:pt idx="2">
                  <c:v>2.8612896128280494</c:v>
                </c:pt>
                <c:pt idx="3">
                  <c:v>3.8788505672818956</c:v>
                </c:pt>
                <c:pt idx="4">
                  <c:v>2.7111400299380972</c:v>
                </c:pt>
                <c:pt idx="5">
                  <c:v>5.0508111602723398</c:v>
                </c:pt>
                <c:pt idx="6">
                  <c:v>2.3764853033145714</c:v>
                </c:pt>
                <c:pt idx="7">
                  <c:v>3.3030802639066756</c:v>
                </c:pt>
                <c:pt idx="8">
                  <c:v>6.0027509539647923</c:v>
                </c:pt>
                <c:pt idx="9">
                  <c:v>9.4722095895320457</c:v>
                </c:pt>
                <c:pt idx="10">
                  <c:v>1.711615593959138</c:v>
                </c:pt>
                <c:pt idx="11">
                  <c:v>4.2017286796362487</c:v>
                </c:pt>
                <c:pt idx="12">
                  <c:v>6.3611885670666135</c:v>
                </c:pt>
                <c:pt idx="13">
                  <c:v>6.3556468978779694</c:v>
                </c:pt>
                <c:pt idx="14">
                  <c:v>2.7798098024871982</c:v>
                </c:pt>
                <c:pt idx="15">
                  <c:v>8.6962648873365431</c:v>
                </c:pt>
                <c:pt idx="16">
                  <c:v>0.91662949224836987</c:v>
                </c:pt>
              </c:numCache>
            </c:numRef>
          </c:val>
          <c:extLst>
            <c:ext xmlns:c16="http://schemas.microsoft.com/office/drawing/2014/chart" uri="{C3380CC4-5D6E-409C-BE32-E72D297353CC}">
              <c16:uniqueId val="{00000000-D24B-4AFD-A2C4-1EC276B9693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baseline="0"/>
              <a:t>Primer </a:t>
            </a:r>
            <a:r>
              <a:rPr lang="es-ES" sz="1400" b="1"/>
              <a:t>trimestre de 2026</a:t>
            </a:r>
          </a:p>
        </c:rich>
      </c:tx>
      <c:layout>
        <c:manualLayout>
          <c:xMode val="edge"/>
          <c:yMode val="edge"/>
          <c:x val="0.19328281844628079"/>
          <c:y val="2.15634024267252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53396813770382E-2"/>
          <c:y val="0.18509111182104623"/>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TSJ'!$G$6:$G$22</c:f>
              <c:numCache>
                <c:formatCode>#,##0</c:formatCode>
                <c:ptCount val="17"/>
                <c:pt idx="0">
                  <c:v>53</c:v>
                </c:pt>
                <c:pt idx="1">
                  <c:v>2</c:v>
                </c:pt>
                <c:pt idx="2">
                  <c:v>1</c:v>
                </c:pt>
                <c:pt idx="3">
                  <c:v>4</c:v>
                </c:pt>
                <c:pt idx="4">
                  <c:v>8</c:v>
                </c:pt>
                <c:pt idx="5">
                  <c:v>0</c:v>
                </c:pt>
                <c:pt idx="6">
                  <c:v>10</c:v>
                </c:pt>
                <c:pt idx="7">
                  <c:v>6</c:v>
                </c:pt>
                <c:pt idx="8">
                  <c:v>215</c:v>
                </c:pt>
                <c:pt idx="9">
                  <c:v>70</c:v>
                </c:pt>
                <c:pt idx="10">
                  <c:v>3</c:v>
                </c:pt>
                <c:pt idx="11">
                  <c:v>9</c:v>
                </c:pt>
                <c:pt idx="12">
                  <c:v>21</c:v>
                </c:pt>
                <c:pt idx="13">
                  <c:v>25</c:v>
                </c:pt>
                <c:pt idx="14">
                  <c:v>0</c:v>
                </c:pt>
                <c:pt idx="15">
                  <c:v>5</c:v>
                </c:pt>
                <c:pt idx="16">
                  <c:v>2</c:v>
                </c:pt>
              </c:numCache>
            </c:numRef>
          </c:val>
          <c:extLst>
            <c:ext xmlns:c16="http://schemas.microsoft.com/office/drawing/2014/chart" uri="{C3380CC4-5D6E-409C-BE32-E72D297353CC}">
              <c16:uniqueId val="{00000000-7322-46F9-9A77-4ED09301BB0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Primer trimestre de 2026</a:t>
            </a:r>
          </a:p>
        </c:rich>
      </c:tx>
      <c:layout>
        <c:manualLayout>
          <c:xMode val="edge"/>
          <c:yMode val="edge"/>
          <c:x val="0.12283439109393576"/>
          <c:y val="1.86165675621405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TSJ'!$G$54:$G$70</c:f>
              <c:numCache>
                <c:formatCode>#,##0.0</c:formatCode>
                <c:ptCount val="17"/>
                <c:pt idx="0">
                  <c:v>0.59976550300465548</c:v>
                </c:pt>
                <c:pt idx="1">
                  <c:v>0.14718739604890155</c:v>
                </c:pt>
                <c:pt idx="2">
                  <c:v>9.866515906303619E-2</c:v>
                </c:pt>
                <c:pt idx="3">
                  <c:v>0.3232375472734913</c:v>
                </c:pt>
                <c:pt idx="4">
                  <c:v>0.35555934818860291</c:v>
                </c:pt>
                <c:pt idx="5">
                  <c:v>0</c:v>
                </c:pt>
                <c:pt idx="6">
                  <c:v>0.41692724619553889</c:v>
                </c:pt>
                <c:pt idx="7">
                  <c:v>0.28312116547771504</c:v>
                </c:pt>
                <c:pt idx="8">
                  <c:v>2.6392463294528232</c:v>
                </c:pt>
                <c:pt idx="9">
                  <c:v>1.2925042324897527</c:v>
                </c:pt>
                <c:pt idx="10">
                  <c:v>0.28526926565985633</c:v>
                </c:pt>
                <c:pt idx="11">
                  <c:v>0.33171542207654592</c:v>
                </c:pt>
                <c:pt idx="12">
                  <c:v>0.29423999979823545</c:v>
                </c:pt>
                <c:pt idx="13">
                  <c:v>1.5731799252173193</c:v>
                </c:pt>
                <c:pt idx="14">
                  <c:v>0</c:v>
                </c:pt>
                <c:pt idx="15">
                  <c:v>0.22298115095734725</c:v>
                </c:pt>
                <c:pt idx="16">
                  <c:v>0.61108632816557995</c:v>
                </c:pt>
              </c:numCache>
            </c:numRef>
          </c:val>
          <c:extLst>
            <c:ext xmlns:c16="http://schemas.microsoft.com/office/drawing/2014/chart" uri="{C3380CC4-5D6E-409C-BE32-E72D297353CC}">
              <c16:uniqueId val="{00000000-D791-4519-905F-DEF672624956}"/>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 </a:t>
            </a:r>
          </a:p>
          <a:p>
            <a:pPr>
              <a:defRPr sz="1200"/>
            </a:pPr>
            <a:r>
              <a:rPr lang="es-ES" sz="1200" b="1"/>
              <a:t>Primer trimestre de 2026</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ocupas'!$G$52:$G$68</c:f>
              <c:numCache>
                <c:formatCode>#,##0.0</c:formatCode>
                <c:ptCount val="17"/>
                <c:pt idx="0">
                  <c:v>1.0637350430648604</c:v>
                </c:pt>
                <c:pt idx="1">
                  <c:v>0.44156218814670462</c:v>
                </c:pt>
                <c:pt idx="2">
                  <c:v>0.59199095437821703</c:v>
                </c:pt>
                <c:pt idx="3">
                  <c:v>1.373759575912338</c:v>
                </c:pt>
                <c:pt idx="4">
                  <c:v>2.3555806817494944</c:v>
                </c:pt>
                <c:pt idx="5">
                  <c:v>0.33672074401815599</c:v>
                </c:pt>
                <c:pt idx="6">
                  <c:v>1.0006253908692933</c:v>
                </c:pt>
                <c:pt idx="7">
                  <c:v>0.94373721825905021</c:v>
                </c:pt>
                <c:pt idx="8">
                  <c:v>1.0802496604272021</c:v>
                </c:pt>
                <c:pt idx="9">
                  <c:v>1.1817181554192024</c:v>
                </c:pt>
                <c:pt idx="10">
                  <c:v>0.66562828653966477</c:v>
                </c:pt>
                <c:pt idx="11">
                  <c:v>0.95828899711002158</c:v>
                </c:pt>
                <c:pt idx="12">
                  <c:v>0.39231999973098053</c:v>
                </c:pt>
                <c:pt idx="13">
                  <c:v>0.9439079551303915</c:v>
                </c:pt>
                <c:pt idx="14">
                  <c:v>0</c:v>
                </c:pt>
                <c:pt idx="15">
                  <c:v>0.35676984153175567</c:v>
                </c:pt>
                <c:pt idx="16">
                  <c:v>0.61108632816557995</c:v>
                </c:pt>
              </c:numCache>
            </c:numRef>
          </c:val>
          <c:extLst>
            <c:ext xmlns:c16="http://schemas.microsoft.com/office/drawing/2014/chart" uri="{C3380CC4-5D6E-409C-BE32-E72D297353CC}">
              <c16:uniqueId val="{00000000-22FF-495E-B8DB-567CDDB8203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a:t>
            </a:r>
          </a:p>
          <a:p>
            <a:pPr>
              <a:defRPr/>
            </a:pPr>
            <a:r>
              <a:rPr lang="es-ES" b="1"/>
              <a:t>Primer trimestre de 2026</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ocupas'!$G$7:$G$23</c:f>
              <c:numCache>
                <c:formatCode>#,##0</c:formatCode>
                <c:ptCount val="17"/>
                <c:pt idx="0">
                  <c:v>94</c:v>
                </c:pt>
                <c:pt idx="1">
                  <c:v>6</c:v>
                </c:pt>
                <c:pt idx="2">
                  <c:v>6</c:v>
                </c:pt>
                <c:pt idx="3">
                  <c:v>17</c:v>
                </c:pt>
                <c:pt idx="4">
                  <c:v>53</c:v>
                </c:pt>
                <c:pt idx="5">
                  <c:v>2</c:v>
                </c:pt>
                <c:pt idx="6">
                  <c:v>24</c:v>
                </c:pt>
                <c:pt idx="7">
                  <c:v>20</c:v>
                </c:pt>
                <c:pt idx="8">
                  <c:v>88</c:v>
                </c:pt>
                <c:pt idx="9">
                  <c:v>64</c:v>
                </c:pt>
                <c:pt idx="10">
                  <c:v>7</c:v>
                </c:pt>
                <c:pt idx="11">
                  <c:v>26</c:v>
                </c:pt>
                <c:pt idx="12">
                  <c:v>28</c:v>
                </c:pt>
                <c:pt idx="13">
                  <c:v>15</c:v>
                </c:pt>
                <c:pt idx="14">
                  <c:v>0</c:v>
                </c:pt>
                <c:pt idx="15">
                  <c:v>8</c:v>
                </c:pt>
                <c:pt idx="16">
                  <c:v>2</c:v>
                </c:pt>
              </c:numCache>
            </c:numRef>
          </c:val>
          <c:extLst>
            <c:ext xmlns:c16="http://schemas.microsoft.com/office/drawing/2014/chart" uri="{C3380CC4-5D6E-409C-BE32-E72D297353CC}">
              <c16:uniqueId val="{00000000-2DCC-4F21-9BBA-6548CA30B00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Lanzamientos solicitados a los serv.comunes</c:v>
          </c:tx>
          <c:cat>
            <c:strRef>
              <c:f>Resumen!$B$356:$B$382</c:f>
              <c:strCache>
                <c:ptCount val="27"/>
                <c:pt idx="0">
                  <c:v>19-T3</c:v>
                </c:pt>
                <c:pt idx="1">
                  <c:v>19-T4</c:v>
                </c:pt>
                <c:pt idx="2">
                  <c:v>20-T1</c:v>
                </c:pt>
                <c:pt idx="3">
                  <c:v>20-T2</c:v>
                </c:pt>
                <c:pt idx="4">
                  <c:v>20-T3</c:v>
                </c:pt>
                <c:pt idx="5">
                  <c:v>20-T4</c:v>
                </c:pt>
                <c:pt idx="6">
                  <c:v>21-T1</c:v>
                </c:pt>
                <c:pt idx="7">
                  <c:v>21-T2</c:v>
                </c:pt>
                <c:pt idx="8">
                  <c:v>21-T3</c:v>
                </c:pt>
                <c:pt idx="9">
                  <c:v>21-T4</c:v>
                </c:pt>
                <c:pt idx="10">
                  <c:v>22-T1</c:v>
                </c:pt>
                <c:pt idx="11">
                  <c:v>22-T2</c:v>
                </c:pt>
                <c:pt idx="12">
                  <c:v>22-T3</c:v>
                </c:pt>
                <c:pt idx="13">
                  <c:v>22-T4</c:v>
                </c:pt>
                <c:pt idx="14">
                  <c:v>23-T1</c:v>
                </c:pt>
                <c:pt idx="15">
                  <c:v>23-T2</c:v>
                </c:pt>
                <c:pt idx="16">
                  <c:v>23-T3</c:v>
                </c:pt>
                <c:pt idx="17">
                  <c:v>23-T4</c:v>
                </c:pt>
                <c:pt idx="18">
                  <c:v>24-T1</c:v>
                </c:pt>
                <c:pt idx="19">
                  <c:v>24-T2</c:v>
                </c:pt>
                <c:pt idx="20">
                  <c:v>24-T3</c:v>
                </c:pt>
                <c:pt idx="21">
                  <c:v>24-T4</c:v>
                </c:pt>
                <c:pt idx="22">
                  <c:v>25-T1</c:v>
                </c:pt>
                <c:pt idx="23">
                  <c:v>25-T2</c:v>
                </c:pt>
                <c:pt idx="24">
                  <c:v>25-T3</c:v>
                </c:pt>
                <c:pt idx="25">
                  <c:v>25-T4</c:v>
                </c:pt>
                <c:pt idx="26">
                  <c:v>26-T1</c:v>
                </c:pt>
              </c:strCache>
            </c:strRef>
          </c:cat>
          <c:val>
            <c:numRef>
              <c:f>Resumen!$C$356:$C$382</c:f>
              <c:numCache>
                <c:formatCode>#,##0</c:formatCode>
                <c:ptCount val="27"/>
                <c:pt idx="0">
                  <c:v>12715</c:v>
                </c:pt>
                <c:pt idx="1">
                  <c:v>17025</c:v>
                </c:pt>
                <c:pt idx="2">
                  <c:v>14586</c:v>
                </c:pt>
                <c:pt idx="3">
                  <c:v>6953</c:v>
                </c:pt>
                <c:pt idx="4">
                  <c:v>14117</c:v>
                </c:pt>
                <c:pt idx="5">
                  <c:v>18255</c:v>
                </c:pt>
                <c:pt idx="6">
                  <c:v>18131</c:v>
                </c:pt>
                <c:pt idx="7">
                  <c:v>18598</c:v>
                </c:pt>
                <c:pt idx="8">
                  <c:v>12390</c:v>
                </c:pt>
                <c:pt idx="9">
                  <c:v>16187</c:v>
                </c:pt>
                <c:pt idx="10">
                  <c:v>19257</c:v>
                </c:pt>
                <c:pt idx="11">
                  <c:v>17134</c:v>
                </c:pt>
                <c:pt idx="12">
                  <c:v>11425</c:v>
                </c:pt>
                <c:pt idx="13">
                  <c:v>15536</c:v>
                </c:pt>
                <c:pt idx="14">
                  <c:v>12736</c:v>
                </c:pt>
                <c:pt idx="15">
                  <c:v>13516</c:v>
                </c:pt>
                <c:pt idx="16">
                  <c:v>9605</c:v>
                </c:pt>
                <c:pt idx="17">
                  <c:v>14645</c:v>
                </c:pt>
                <c:pt idx="18">
                  <c:v>13362</c:v>
                </c:pt>
                <c:pt idx="19">
                  <c:v>13926</c:v>
                </c:pt>
                <c:pt idx="20">
                  <c:v>9569</c:v>
                </c:pt>
                <c:pt idx="21">
                  <c:v>12481</c:v>
                </c:pt>
                <c:pt idx="22">
                  <c:v>13544</c:v>
                </c:pt>
                <c:pt idx="23">
                  <c:v>13628</c:v>
                </c:pt>
                <c:pt idx="24">
                  <c:v>8647</c:v>
                </c:pt>
                <c:pt idx="25">
                  <c:v>8787</c:v>
                </c:pt>
                <c:pt idx="26">
                  <c:v>16167</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Resumen!$B$212:$B$243</c:f>
              <c:strCache>
                <c:ptCount val="32"/>
                <c:pt idx="0">
                  <c:v>18-T2</c:v>
                </c:pt>
                <c:pt idx="1">
                  <c:v>18-T3</c:v>
                </c:pt>
                <c:pt idx="2">
                  <c:v>18-T4</c:v>
                </c:pt>
                <c:pt idx="3">
                  <c:v>19-T1</c:v>
                </c:pt>
                <c:pt idx="4">
                  <c:v>19-T2</c:v>
                </c:pt>
                <c:pt idx="5">
                  <c:v>19-T3</c:v>
                </c:pt>
                <c:pt idx="6">
                  <c:v>19-T4</c:v>
                </c:pt>
                <c:pt idx="7">
                  <c:v>20-T1</c:v>
                </c:pt>
                <c:pt idx="8">
                  <c:v>20-T2</c:v>
                </c:pt>
                <c:pt idx="9">
                  <c:v>20-T3</c:v>
                </c:pt>
                <c:pt idx="10">
                  <c:v>20-T4</c:v>
                </c:pt>
                <c:pt idx="11">
                  <c:v>21-T1</c:v>
                </c:pt>
                <c:pt idx="12">
                  <c:v>21-T2</c:v>
                </c:pt>
                <c:pt idx="13">
                  <c:v>21-T3</c:v>
                </c:pt>
                <c:pt idx="14">
                  <c:v>21-T4</c:v>
                </c:pt>
                <c:pt idx="15">
                  <c:v>22-T1</c:v>
                </c:pt>
                <c:pt idx="16">
                  <c:v>22-T2</c:v>
                </c:pt>
                <c:pt idx="17">
                  <c:v>22-T3</c:v>
                </c:pt>
                <c:pt idx="18">
                  <c:v>22-T4*</c:v>
                </c:pt>
                <c:pt idx="19">
                  <c:v>23-T1</c:v>
                </c:pt>
                <c:pt idx="20">
                  <c:v>23-T2</c:v>
                </c:pt>
                <c:pt idx="21">
                  <c:v>23-T3</c:v>
                </c:pt>
                <c:pt idx="22">
                  <c:v>23-T4</c:v>
                </c:pt>
                <c:pt idx="23">
                  <c:v>24-T1</c:v>
                </c:pt>
                <c:pt idx="24">
                  <c:v>24-T2</c:v>
                </c:pt>
                <c:pt idx="25">
                  <c:v>24-T3</c:v>
                </c:pt>
                <c:pt idx="26">
                  <c:v>24-T4</c:v>
                </c:pt>
                <c:pt idx="27">
                  <c:v>25-T1</c:v>
                </c:pt>
                <c:pt idx="28">
                  <c:v>25-T2</c:v>
                </c:pt>
                <c:pt idx="29">
                  <c:v>25-T3</c:v>
                </c:pt>
                <c:pt idx="30">
                  <c:v>25-T4</c:v>
                </c:pt>
                <c:pt idx="31">
                  <c:v>26-T1</c:v>
                </c:pt>
              </c:strCache>
            </c:strRef>
          </c:cat>
          <c:val>
            <c:numRef>
              <c:f>Resumen!$D$212:$D$243</c:f>
              <c:numCache>
                <c:formatCode>#,##0</c:formatCode>
                <c:ptCount val="32"/>
                <c:pt idx="0">
                  <c:v>155991</c:v>
                </c:pt>
                <c:pt idx="1">
                  <c:v>111544</c:v>
                </c:pt>
                <c:pt idx="2">
                  <c:v>157337</c:v>
                </c:pt>
                <c:pt idx="3">
                  <c:v>194715</c:v>
                </c:pt>
                <c:pt idx="4">
                  <c:v>173225</c:v>
                </c:pt>
                <c:pt idx="5">
                  <c:v>151156</c:v>
                </c:pt>
                <c:pt idx="6">
                  <c:v>201895</c:v>
                </c:pt>
                <c:pt idx="7">
                  <c:v>167095</c:v>
                </c:pt>
                <c:pt idx="8">
                  <c:v>133351</c:v>
                </c:pt>
                <c:pt idx="9">
                  <c:v>167630</c:v>
                </c:pt>
                <c:pt idx="10">
                  <c:v>241119</c:v>
                </c:pt>
                <c:pt idx="11">
                  <c:v>205212</c:v>
                </c:pt>
                <c:pt idx="12">
                  <c:v>210679</c:v>
                </c:pt>
                <c:pt idx="13">
                  <c:v>163259</c:v>
                </c:pt>
                <c:pt idx="14">
                  <c:v>225536</c:v>
                </c:pt>
                <c:pt idx="15">
                  <c:v>239972</c:v>
                </c:pt>
                <c:pt idx="16">
                  <c:v>217801</c:v>
                </c:pt>
                <c:pt idx="17">
                  <c:v>206093</c:v>
                </c:pt>
                <c:pt idx="18">
                  <c:v>292388</c:v>
                </c:pt>
                <c:pt idx="19">
                  <c:v>229179</c:v>
                </c:pt>
                <c:pt idx="20">
                  <c:v>297658</c:v>
                </c:pt>
                <c:pt idx="21">
                  <c:v>247739</c:v>
                </c:pt>
                <c:pt idx="22">
                  <c:v>289096</c:v>
                </c:pt>
                <c:pt idx="23">
                  <c:v>296834</c:v>
                </c:pt>
                <c:pt idx="24">
                  <c:v>277929</c:v>
                </c:pt>
                <c:pt idx="25">
                  <c:v>243693</c:v>
                </c:pt>
                <c:pt idx="26">
                  <c:v>327137</c:v>
                </c:pt>
                <c:pt idx="27">
                  <c:v>488518</c:v>
                </c:pt>
                <c:pt idx="28">
                  <c:v>226803</c:v>
                </c:pt>
                <c:pt idx="29">
                  <c:v>88567</c:v>
                </c:pt>
                <c:pt idx="30">
                  <c:v>152996</c:v>
                </c:pt>
                <c:pt idx="31">
                  <c:v>199678</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5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a:t>
            </a:r>
          </a:p>
          <a:p>
            <a:pPr>
              <a:defRPr/>
            </a:pPr>
            <a:r>
              <a:rPr lang="es-ES" b="1"/>
              <a:t> </a:t>
            </a:r>
            <a:r>
              <a:rPr lang="es-ES" b="1" baseline="0"/>
              <a:t> Primer </a:t>
            </a:r>
            <a:r>
              <a:rPr lang="es-ES" b="1"/>
              <a:t>trimestre de 2026</a:t>
            </a:r>
          </a:p>
        </c:rich>
      </c:tx>
      <c:layout>
        <c:manualLayout>
          <c:xMode val="edge"/>
          <c:yMode val="edge"/>
          <c:x val="0.17421944984149706"/>
          <c:y val="1.1910120462599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0312479596766809E-2"/>
          <c:y val="0.13725677381496454"/>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'!$G$6:$G$22</c:f>
              <c:numCache>
                <c:formatCode>#,##0</c:formatCode>
                <c:ptCount val="17"/>
                <c:pt idx="0">
                  <c:v>184</c:v>
                </c:pt>
                <c:pt idx="1">
                  <c:v>24</c:v>
                </c:pt>
                <c:pt idx="2">
                  <c:v>18</c:v>
                </c:pt>
                <c:pt idx="3">
                  <c:v>50</c:v>
                </c:pt>
                <c:pt idx="4">
                  <c:v>17</c:v>
                </c:pt>
                <c:pt idx="5">
                  <c:v>2</c:v>
                </c:pt>
                <c:pt idx="6">
                  <c:v>30</c:v>
                </c:pt>
                <c:pt idx="7">
                  <c:v>51</c:v>
                </c:pt>
                <c:pt idx="8">
                  <c:v>482</c:v>
                </c:pt>
                <c:pt idx="9">
                  <c:v>157</c:v>
                </c:pt>
                <c:pt idx="10">
                  <c:v>13</c:v>
                </c:pt>
                <c:pt idx="11">
                  <c:v>48</c:v>
                </c:pt>
                <c:pt idx="12">
                  <c:v>203</c:v>
                </c:pt>
                <c:pt idx="13">
                  <c:v>48</c:v>
                </c:pt>
                <c:pt idx="14">
                  <c:v>17</c:v>
                </c:pt>
                <c:pt idx="15">
                  <c:v>48</c:v>
                </c:pt>
                <c:pt idx="16">
                  <c:v>3</c:v>
                </c:pt>
              </c:numCache>
            </c:numRef>
          </c:val>
          <c:extLst>
            <c:ext xmlns:c16="http://schemas.microsoft.com/office/drawing/2014/chart" uri="{C3380CC4-5D6E-409C-BE32-E72D297353CC}">
              <c16:uniqueId val="{00000000-0EE0-44B7-93DB-6787D523D36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Primer trimestr</a:t>
            </a:r>
            <a:r>
              <a:rPr lang="es-ES" sz="1200" b="1"/>
              <a:t>e 2026</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010669493406368E-2"/>
          <c:y val="0.27676560526397226"/>
          <c:w val="0.95336129318471219"/>
          <c:h val="0.5026657181870958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'!$G$52:$G$68</c:f>
              <c:numCache>
                <c:formatCode>#,##0.0</c:formatCode>
                <c:ptCount val="17"/>
                <c:pt idx="0">
                  <c:v>2.0822047651482376</c:v>
                </c:pt>
                <c:pt idx="1">
                  <c:v>1.7662487525868185</c:v>
                </c:pt>
                <c:pt idx="2">
                  <c:v>1.7759728631346512</c:v>
                </c:pt>
                <c:pt idx="3">
                  <c:v>4.0404693409186407</c:v>
                </c:pt>
                <c:pt idx="4">
                  <c:v>0.75556361490078117</c:v>
                </c:pt>
                <c:pt idx="5">
                  <c:v>0.33672074401815599</c:v>
                </c:pt>
                <c:pt idx="6">
                  <c:v>1.2507817385866167</c:v>
                </c:pt>
                <c:pt idx="7">
                  <c:v>2.4065299065605781</c:v>
                </c:pt>
                <c:pt idx="8">
                  <c:v>5.9168220037035377</c:v>
                </c:pt>
                <c:pt idx="9">
                  <c:v>2.8989023500127313</c:v>
                </c:pt>
                <c:pt idx="10">
                  <c:v>1.2361668178593774</c:v>
                </c:pt>
                <c:pt idx="11">
                  <c:v>1.7691489177415782</c:v>
                </c:pt>
                <c:pt idx="12">
                  <c:v>2.8443199980496092</c:v>
                </c:pt>
                <c:pt idx="13">
                  <c:v>3.0205054564172524</c:v>
                </c:pt>
                <c:pt idx="14">
                  <c:v>2.4871982443306511</c:v>
                </c:pt>
                <c:pt idx="15">
                  <c:v>2.1406190491905339</c:v>
                </c:pt>
                <c:pt idx="16">
                  <c:v>0.91662949224836987</c:v>
                </c:pt>
              </c:numCache>
            </c:numRef>
          </c:val>
          <c:extLst>
            <c:ext xmlns:c16="http://schemas.microsoft.com/office/drawing/2014/chart" uri="{C3380CC4-5D6E-409C-BE32-E72D297353CC}">
              <c16:uniqueId val="{00000000-A69A-4FC2-BD25-F1C5012618C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Primer </a:t>
            </a:r>
            <a:r>
              <a:rPr lang="es-ES" b="1"/>
              <a:t>trimestre de 2026</a:t>
            </a:r>
          </a:p>
        </c:rich>
      </c:tx>
      <c:layout>
        <c:manualLayout>
          <c:xMode val="edge"/>
          <c:yMode val="edge"/>
          <c:x val="0.15125187603582071"/>
          <c:y val="8.917304556986086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nat.empres'!$G$6:$G$22</c:f>
              <c:numCache>
                <c:formatCode>#,##0</c:formatCode>
                <c:ptCount val="17"/>
                <c:pt idx="0">
                  <c:v>23</c:v>
                </c:pt>
                <c:pt idx="1">
                  <c:v>8</c:v>
                </c:pt>
                <c:pt idx="2">
                  <c:v>7</c:v>
                </c:pt>
                <c:pt idx="3">
                  <c:v>1</c:v>
                </c:pt>
                <c:pt idx="4">
                  <c:v>14</c:v>
                </c:pt>
                <c:pt idx="5">
                  <c:v>7</c:v>
                </c:pt>
                <c:pt idx="6">
                  <c:v>17</c:v>
                </c:pt>
                <c:pt idx="7">
                  <c:v>20</c:v>
                </c:pt>
                <c:pt idx="8">
                  <c:v>387</c:v>
                </c:pt>
                <c:pt idx="9">
                  <c:v>109</c:v>
                </c:pt>
                <c:pt idx="10">
                  <c:v>11</c:v>
                </c:pt>
                <c:pt idx="11">
                  <c:v>18</c:v>
                </c:pt>
                <c:pt idx="12">
                  <c:v>51</c:v>
                </c:pt>
                <c:pt idx="13">
                  <c:v>2</c:v>
                </c:pt>
                <c:pt idx="14">
                  <c:v>19</c:v>
                </c:pt>
                <c:pt idx="15">
                  <c:v>11</c:v>
                </c:pt>
                <c:pt idx="16">
                  <c:v>1</c:v>
                </c:pt>
              </c:numCache>
            </c:numRef>
          </c:val>
          <c:extLst>
            <c:ext xmlns:c16="http://schemas.microsoft.com/office/drawing/2014/chart" uri="{C3380CC4-5D6E-409C-BE32-E72D297353CC}">
              <c16:uniqueId val="{00000000-F487-4318-A523-155790CEC49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1.xml"/><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7.xml"/></Relationships>
</file>

<file path=xl/drawings/_rels/drawing1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4.xml"/><Relationship Id="rId1" Type="http://schemas.openxmlformats.org/officeDocument/2006/relationships/chart" Target="../charts/chart3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8.xml"/><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0.xml"/><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2.xml"/><Relationship Id="rId1" Type="http://schemas.openxmlformats.org/officeDocument/2006/relationships/chart" Target="../charts/chart41.xml"/></Relationships>
</file>

<file path=xl/drawings/_rels/drawing2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4.xml"/><Relationship Id="rId1" Type="http://schemas.openxmlformats.org/officeDocument/2006/relationships/chart" Target="../charts/chart43.xml"/></Relationships>
</file>

<file path=xl/drawings/_rels/drawing2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6.xml"/><Relationship Id="rId1" Type="http://schemas.openxmlformats.org/officeDocument/2006/relationships/chart" Target="../charts/chart45.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2026</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1</xdr:col>
      <xdr:colOff>1001531</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139065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581024</xdr:colOff>
      <xdr:row>1</xdr:row>
      <xdr:rowOff>9525</xdr:rowOff>
    </xdr:from>
    <xdr:ext cx="17611725" cy="419100"/>
    <xdr:sp macro="" textlink="">
      <xdr:nvSpPr>
        <xdr:cNvPr id="2" name="1 Rectángulo redondeado">
          <a:extLst>
            <a:ext uri="{FF2B5EF4-FFF2-40B4-BE49-F238E27FC236}">
              <a16:creationId xmlns:a16="http://schemas.microsoft.com/office/drawing/2014/main" id="{F79DBFF6-4F5B-48BD-A739-FBA7F2D7D43D}"/>
            </a:ext>
          </a:extLst>
        </xdr:cNvPr>
        <xdr:cNvSpPr/>
      </xdr:nvSpPr>
      <xdr:spPr>
        <a:xfrm>
          <a:off x="581024" y="171450"/>
          <a:ext cx="176117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47625</xdr:colOff>
      <xdr:row>2</xdr:row>
      <xdr:rowOff>9525</xdr:rowOff>
    </xdr:from>
    <xdr:ext cx="17602200" cy="333375"/>
    <xdr:sp macro="" textlink="">
      <xdr:nvSpPr>
        <xdr:cNvPr id="3" name="2 Rectángulo redondeado">
          <a:extLst>
            <a:ext uri="{FF2B5EF4-FFF2-40B4-BE49-F238E27FC236}">
              <a16:creationId xmlns:a16="http://schemas.microsoft.com/office/drawing/2014/main" id="{4952D317-E609-40AE-B3F2-7A5AAE7D8FC0}"/>
            </a:ext>
          </a:extLst>
        </xdr:cNvPr>
        <xdr:cNvSpPr/>
      </xdr:nvSpPr>
      <xdr:spPr>
        <a:xfrm>
          <a:off x="628650" y="685800"/>
          <a:ext cx="17602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38099</xdr:colOff>
      <xdr:row>24</xdr:row>
      <xdr:rowOff>66675</xdr:rowOff>
    </xdr:from>
    <xdr:ext cx="17564101" cy="333375"/>
    <xdr:sp macro="" textlink="">
      <xdr:nvSpPr>
        <xdr:cNvPr id="4" name="3 Rectángulo redondeado">
          <a:extLst>
            <a:ext uri="{FF2B5EF4-FFF2-40B4-BE49-F238E27FC236}">
              <a16:creationId xmlns:a16="http://schemas.microsoft.com/office/drawing/2014/main" id="{E93335EF-4BE0-4E1C-B41B-24394889AD42}"/>
            </a:ext>
          </a:extLst>
        </xdr:cNvPr>
        <xdr:cNvSpPr/>
      </xdr:nvSpPr>
      <xdr:spPr>
        <a:xfrm>
          <a:off x="619124" y="5886450"/>
          <a:ext cx="175641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7</xdr:col>
      <xdr:colOff>824863</xdr:colOff>
      <xdr:row>4</xdr:row>
      <xdr:rowOff>55244</xdr:rowOff>
    </xdr:from>
    <xdr:to>
      <xdr:col>18</xdr:col>
      <xdr:colOff>786764</xdr:colOff>
      <xdr:row>22</xdr:row>
      <xdr:rowOff>7620</xdr:rowOff>
    </xdr:to>
    <xdr:graphicFrame macro="">
      <xdr:nvGraphicFramePr>
        <xdr:cNvPr id="5" name="Gráfico 4">
          <a:extLst>
            <a:ext uri="{FF2B5EF4-FFF2-40B4-BE49-F238E27FC236}">
              <a16:creationId xmlns:a16="http://schemas.microsoft.com/office/drawing/2014/main" id="{6BB3DD23-2127-4B0A-9627-D8058132D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1</xdr:row>
      <xdr:rowOff>0</xdr:rowOff>
    </xdr:from>
    <xdr:to>
      <xdr:col>22</xdr:col>
      <xdr:colOff>247650</xdr:colOff>
      <xdr:row>1</xdr:row>
      <xdr:rowOff>428625</xdr:rowOff>
    </xdr:to>
    <xdr:sp macro="" textlink="">
      <xdr:nvSpPr>
        <xdr:cNvPr id="8" name="4 Pentágono">
          <a:hlinkClick xmlns:r="http://schemas.openxmlformats.org/officeDocument/2006/relationships" r:id="rId2"/>
          <a:extLst>
            <a:ext uri="{FF2B5EF4-FFF2-40B4-BE49-F238E27FC236}">
              <a16:creationId xmlns:a16="http://schemas.microsoft.com/office/drawing/2014/main" id="{0C006195-5A01-44FA-B240-29D091BB0589}"/>
            </a:ext>
          </a:extLst>
        </xdr:cNvPr>
        <xdr:cNvSpPr/>
      </xdr:nvSpPr>
      <xdr:spPr>
        <a:xfrm flipH="1">
          <a:off x="18649950" y="161925"/>
          <a:ext cx="1066800" cy="4286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1</xdr:colOff>
      <xdr:row>1</xdr:row>
      <xdr:rowOff>28575</xdr:rowOff>
    </xdr:from>
    <xdr:ext cx="17221199" cy="419100"/>
    <xdr:sp macro="" textlink="">
      <xdr:nvSpPr>
        <xdr:cNvPr id="2" name="1 Rectángulo redondeado">
          <a:extLst>
            <a:ext uri="{FF2B5EF4-FFF2-40B4-BE49-F238E27FC236}">
              <a16:creationId xmlns:a16="http://schemas.microsoft.com/office/drawing/2014/main" id="{AA2E3926-B4A9-40A1-AAEE-62C493319793}"/>
            </a:ext>
          </a:extLst>
        </xdr:cNvPr>
        <xdr:cNvSpPr/>
      </xdr:nvSpPr>
      <xdr:spPr>
        <a:xfrm>
          <a:off x="457201" y="188595"/>
          <a:ext cx="172211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0</xdr:colOff>
      <xdr:row>1</xdr:row>
      <xdr:rowOff>495300</xdr:rowOff>
    </xdr:from>
    <xdr:ext cx="17211676" cy="333375"/>
    <xdr:sp macro="" textlink="">
      <xdr:nvSpPr>
        <xdr:cNvPr id="3" name="2 Rectángulo redondeado">
          <a:extLst>
            <a:ext uri="{FF2B5EF4-FFF2-40B4-BE49-F238E27FC236}">
              <a16:creationId xmlns:a16="http://schemas.microsoft.com/office/drawing/2014/main" id="{CF44EEE1-2F2C-45E5-BB71-4448F8F21E0B}"/>
            </a:ext>
          </a:extLst>
        </xdr:cNvPr>
        <xdr:cNvSpPr/>
      </xdr:nvSpPr>
      <xdr:spPr>
        <a:xfrm>
          <a:off x="447675" y="657225"/>
          <a:ext cx="172116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455296</xdr:colOff>
      <xdr:row>24</xdr:row>
      <xdr:rowOff>152400</xdr:rowOff>
    </xdr:from>
    <xdr:ext cx="17268824" cy="333375"/>
    <xdr:sp macro="" textlink="">
      <xdr:nvSpPr>
        <xdr:cNvPr id="4" name="3 Rectángulo redondeado">
          <a:extLst>
            <a:ext uri="{FF2B5EF4-FFF2-40B4-BE49-F238E27FC236}">
              <a16:creationId xmlns:a16="http://schemas.microsoft.com/office/drawing/2014/main" id="{2D4ADA9C-17CE-4080-8A8A-008F4BB75397}"/>
            </a:ext>
          </a:extLst>
        </xdr:cNvPr>
        <xdr:cNvSpPr/>
      </xdr:nvSpPr>
      <xdr:spPr>
        <a:xfrm>
          <a:off x="455296" y="5996940"/>
          <a:ext cx="172688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19049</xdr:colOff>
      <xdr:row>4</xdr:row>
      <xdr:rowOff>70485</xdr:rowOff>
    </xdr:from>
    <xdr:to>
      <xdr:col>18</xdr:col>
      <xdr:colOff>455294</xdr:colOff>
      <xdr:row>21</xdr:row>
      <xdr:rowOff>175260</xdr:rowOff>
    </xdr:to>
    <xdr:graphicFrame macro="">
      <xdr:nvGraphicFramePr>
        <xdr:cNvPr id="5" name="Gráfico 4">
          <a:extLst>
            <a:ext uri="{FF2B5EF4-FFF2-40B4-BE49-F238E27FC236}">
              <a16:creationId xmlns:a16="http://schemas.microsoft.com/office/drawing/2014/main" id="{ADBB1094-BF4C-4C0C-B2C3-1F8301F12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447674</xdr:colOff>
      <xdr:row>1</xdr:row>
      <xdr:rowOff>0</xdr:rowOff>
    </xdr:from>
    <xdr:to>
      <xdr:col>21</xdr:col>
      <xdr:colOff>561973</xdr:colOff>
      <xdr:row>1</xdr:row>
      <xdr:rowOff>285749</xdr:rowOff>
    </xdr:to>
    <xdr:sp macro="" textlink="">
      <xdr:nvSpPr>
        <xdr:cNvPr id="8" name="4 Pentágono">
          <a:hlinkClick xmlns:r="http://schemas.openxmlformats.org/officeDocument/2006/relationships" r:id="rId2"/>
          <a:extLst>
            <a:ext uri="{FF2B5EF4-FFF2-40B4-BE49-F238E27FC236}">
              <a16:creationId xmlns:a16="http://schemas.microsoft.com/office/drawing/2014/main" id="{34D31795-A32B-4763-BF26-0F9DC0EAD73E}"/>
            </a:ext>
          </a:extLst>
        </xdr:cNvPr>
        <xdr:cNvSpPr/>
      </xdr:nvSpPr>
      <xdr:spPr>
        <a:xfrm flipH="1">
          <a:off x="17897474" y="161925"/>
          <a:ext cx="9334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441960</xdr:colOff>
      <xdr:row>0</xdr:row>
      <xdr:rowOff>154305</xdr:rowOff>
    </xdr:from>
    <xdr:ext cx="17369790" cy="516255"/>
    <xdr:sp macro="" textlink="">
      <xdr:nvSpPr>
        <xdr:cNvPr id="2" name="5 Rectángulo redondeado">
          <a:extLst>
            <a:ext uri="{FF2B5EF4-FFF2-40B4-BE49-F238E27FC236}">
              <a16:creationId xmlns:a16="http://schemas.microsoft.com/office/drawing/2014/main" id="{3F475FAD-79AA-4899-AFA8-D4A9F2F3854C}"/>
            </a:ext>
          </a:extLst>
        </xdr:cNvPr>
        <xdr:cNvSpPr/>
      </xdr:nvSpPr>
      <xdr:spPr>
        <a:xfrm>
          <a:off x="441960" y="154305"/>
          <a:ext cx="17369790" cy="51625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47625</xdr:colOff>
      <xdr:row>2</xdr:row>
      <xdr:rowOff>59055</xdr:rowOff>
    </xdr:from>
    <xdr:ext cx="17306925" cy="342900"/>
    <xdr:sp macro="" textlink="">
      <xdr:nvSpPr>
        <xdr:cNvPr id="3" name="6 Rectángulo redondeado">
          <a:extLst>
            <a:ext uri="{FF2B5EF4-FFF2-40B4-BE49-F238E27FC236}">
              <a16:creationId xmlns:a16="http://schemas.microsoft.com/office/drawing/2014/main" id="{4AC14690-ED5C-446F-A972-4BDB6309ED0D}"/>
            </a:ext>
          </a:extLst>
        </xdr:cNvPr>
        <xdr:cNvSpPr/>
      </xdr:nvSpPr>
      <xdr:spPr>
        <a:xfrm>
          <a:off x="495300" y="735330"/>
          <a:ext cx="1730692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419099</xdr:colOff>
      <xdr:row>24</xdr:row>
      <xdr:rowOff>180975</xdr:rowOff>
    </xdr:from>
    <xdr:ext cx="17287876" cy="333375"/>
    <xdr:sp macro="" textlink="">
      <xdr:nvSpPr>
        <xdr:cNvPr id="4" name="7 Rectángulo redondeado">
          <a:extLst>
            <a:ext uri="{FF2B5EF4-FFF2-40B4-BE49-F238E27FC236}">
              <a16:creationId xmlns:a16="http://schemas.microsoft.com/office/drawing/2014/main" id="{7EBCECD2-B35E-4A8B-88AA-7E12863629F6}"/>
            </a:ext>
          </a:extLst>
        </xdr:cNvPr>
        <xdr:cNvSpPr/>
      </xdr:nvSpPr>
      <xdr:spPr>
        <a:xfrm>
          <a:off x="419099" y="5972175"/>
          <a:ext cx="172878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7</xdr:col>
      <xdr:colOff>840105</xdr:colOff>
      <xdr:row>3</xdr:row>
      <xdr:rowOff>154305</xdr:rowOff>
    </xdr:from>
    <xdr:to>
      <xdr:col>18</xdr:col>
      <xdr:colOff>828675</xdr:colOff>
      <xdr:row>21</xdr:row>
      <xdr:rowOff>169545</xdr:rowOff>
    </xdr:to>
    <xdr:graphicFrame macro="">
      <xdr:nvGraphicFramePr>
        <xdr:cNvPr id="5" name="Gráfico 4">
          <a:extLst>
            <a:ext uri="{FF2B5EF4-FFF2-40B4-BE49-F238E27FC236}">
              <a16:creationId xmlns:a16="http://schemas.microsoft.com/office/drawing/2014/main" id="{4AEC4EF9-9539-4C07-8D64-E143E2F24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466725</xdr:colOff>
      <xdr:row>1</xdr:row>
      <xdr:rowOff>0</xdr:rowOff>
    </xdr:from>
    <xdr:to>
      <xdr:col>21</xdr:col>
      <xdr:colOff>542925</xdr:colOff>
      <xdr:row>1</xdr:row>
      <xdr:rowOff>371475</xdr:rowOff>
    </xdr:to>
    <xdr:sp macro="" textlink="">
      <xdr:nvSpPr>
        <xdr:cNvPr id="7" name="8 Pentágono">
          <a:hlinkClick xmlns:r="http://schemas.openxmlformats.org/officeDocument/2006/relationships" r:id="rId2"/>
          <a:extLst>
            <a:ext uri="{FF2B5EF4-FFF2-40B4-BE49-F238E27FC236}">
              <a16:creationId xmlns:a16="http://schemas.microsoft.com/office/drawing/2014/main" id="{C169B06E-019B-41C1-9A2A-5357B89244D7}"/>
            </a:ext>
          </a:extLst>
        </xdr:cNvPr>
        <xdr:cNvSpPr/>
      </xdr:nvSpPr>
      <xdr:spPr>
        <a:xfrm flipH="1">
          <a:off x="17916525" y="161925"/>
          <a:ext cx="895350" cy="3714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152400</xdr:rowOff>
    </xdr:from>
    <xdr:ext cx="17213580" cy="419100"/>
    <xdr:sp macro="" textlink="">
      <xdr:nvSpPr>
        <xdr:cNvPr id="2" name="1 Rectángulo redondeado">
          <a:extLst>
            <a:ext uri="{FF2B5EF4-FFF2-40B4-BE49-F238E27FC236}">
              <a16:creationId xmlns:a16="http://schemas.microsoft.com/office/drawing/2014/main" id="{72E95ADE-42B0-44EC-9506-8E9C897045F8}"/>
            </a:ext>
          </a:extLst>
        </xdr:cNvPr>
        <xdr:cNvSpPr/>
      </xdr:nvSpPr>
      <xdr:spPr>
        <a:xfrm>
          <a:off x="457200" y="152400"/>
          <a:ext cx="1721358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19048</xdr:colOff>
      <xdr:row>2</xdr:row>
      <xdr:rowOff>19050</xdr:rowOff>
    </xdr:from>
    <xdr:ext cx="17217392" cy="333375"/>
    <xdr:sp macro="" textlink="">
      <xdr:nvSpPr>
        <xdr:cNvPr id="3" name="2 Rectángulo redondeado">
          <a:extLst>
            <a:ext uri="{FF2B5EF4-FFF2-40B4-BE49-F238E27FC236}">
              <a16:creationId xmlns:a16="http://schemas.microsoft.com/office/drawing/2014/main" id="{2065357B-A81B-4C6D-AF01-CDC516ADDECE}"/>
            </a:ext>
          </a:extLst>
        </xdr:cNvPr>
        <xdr:cNvSpPr/>
      </xdr:nvSpPr>
      <xdr:spPr>
        <a:xfrm>
          <a:off x="476248" y="735330"/>
          <a:ext cx="17217392"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a:t>
          </a:r>
          <a:r>
            <a:rPr lang="es-ES" sz="1600" b="1" baseline="0">
              <a:latin typeface="Verdana" panose="020B0604030504040204" pitchFamily="34" charset="0"/>
              <a:ea typeface="Verdana" panose="020B0604030504040204" pitchFamily="34" charset="0"/>
              <a:cs typeface="Verdana" panose="020B0604030504040204" pitchFamily="34" charset="0"/>
            </a:rPr>
            <a:t>cedimientos Especiales de </a:t>
          </a:r>
          <a:r>
            <a:rPr lang="es-ES" sz="1600" b="1">
              <a:latin typeface="Verdana" panose="020B0604030504040204" pitchFamily="34" charset="0"/>
              <a:ea typeface="Verdana" panose="020B0604030504040204" pitchFamily="34" charset="0"/>
              <a:cs typeface="Verdana" panose="020B0604030504040204" pitchFamily="34" charset="0"/>
            </a:rPr>
            <a:t>Microempresas presentados por TSJ. Persona jurídica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815339</xdr:colOff>
      <xdr:row>4</xdr:row>
      <xdr:rowOff>26670</xdr:rowOff>
    </xdr:from>
    <xdr:to>
      <xdr:col>21</xdr:col>
      <xdr:colOff>19049</xdr:colOff>
      <xdr:row>22</xdr:row>
      <xdr:rowOff>45719</xdr:rowOff>
    </xdr:to>
    <xdr:graphicFrame macro="">
      <xdr:nvGraphicFramePr>
        <xdr:cNvPr id="4" name="Gráfico 3">
          <a:extLst>
            <a:ext uri="{FF2B5EF4-FFF2-40B4-BE49-F238E27FC236}">
              <a16:creationId xmlns:a16="http://schemas.microsoft.com/office/drawing/2014/main" id="{16DD5201-42C5-4657-BD30-1AF40F87F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447673</xdr:colOff>
      <xdr:row>24</xdr:row>
      <xdr:rowOff>120015</xdr:rowOff>
    </xdr:from>
    <xdr:ext cx="17268827" cy="333375"/>
    <xdr:sp macro="" textlink="">
      <xdr:nvSpPr>
        <xdr:cNvPr id="5" name="3 Rectángulo redondeado">
          <a:extLst>
            <a:ext uri="{FF2B5EF4-FFF2-40B4-BE49-F238E27FC236}">
              <a16:creationId xmlns:a16="http://schemas.microsoft.com/office/drawing/2014/main" id="{E77D1DB7-24EC-41BC-AE05-34AA4F2532AD}"/>
            </a:ext>
          </a:extLst>
        </xdr:cNvPr>
        <xdr:cNvSpPr/>
      </xdr:nvSpPr>
      <xdr:spPr>
        <a:xfrm>
          <a:off x="447673" y="6071235"/>
          <a:ext cx="17268827"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7620</xdr:colOff>
      <xdr:row>50</xdr:row>
      <xdr:rowOff>28573</xdr:rowOff>
    </xdr:from>
    <xdr:to>
      <xdr:col>20</xdr:col>
      <xdr:colOff>380999</xdr:colOff>
      <xdr:row>67</xdr:row>
      <xdr:rowOff>121919</xdr:rowOff>
    </xdr:to>
    <xdr:graphicFrame macro="">
      <xdr:nvGraphicFramePr>
        <xdr:cNvPr id="6" name="Gráfico 5">
          <a:extLst>
            <a:ext uri="{FF2B5EF4-FFF2-40B4-BE49-F238E27FC236}">
              <a16:creationId xmlns:a16="http://schemas.microsoft.com/office/drawing/2014/main" id="{69605416-4B30-4089-BE1A-8FD9D1031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114298</xdr:colOff>
      <xdr:row>47</xdr:row>
      <xdr:rowOff>19050</xdr:rowOff>
    </xdr:from>
    <xdr:to>
      <xdr:col>20</xdr:col>
      <xdr:colOff>800100</xdr:colOff>
      <xdr:row>49</xdr:row>
      <xdr:rowOff>28575</xdr:rowOff>
    </xdr:to>
    <xdr:sp macro="" textlink="">
      <xdr:nvSpPr>
        <xdr:cNvPr id="7" name="2 Rectángulo redondeado">
          <a:extLst>
            <a:ext uri="{FF2B5EF4-FFF2-40B4-BE49-F238E27FC236}">
              <a16:creationId xmlns:a16="http://schemas.microsoft.com/office/drawing/2014/main" id="{DE754ABA-C72D-426F-953E-EB901D43389B}"/>
            </a:ext>
          </a:extLst>
        </xdr:cNvPr>
        <xdr:cNvSpPr/>
      </xdr:nvSpPr>
      <xdr:spPr>
        <a:xfrm>
          <a:off x="571498" y="11250930"/>
          <a:ext cx="17061182"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819149</xdr:colOff>
      <xdr:row>1</xdr:row>
      <xdr:rowOff>0</xdr:rowOff>
    </xdr:from>
    <xdr:to>
      <xdr:col>22</xdr:col>
      <xdr:colOff>257174</xdr:colOff>
      <xdr:row>1</xdr:row>
      <xdr:rowOff>381000</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291F5725-3B92-477E-82CA-A108DAB2C696}"/>
            </a:ext>
          </a:extLst>
        </xdr:cNvPr>
        <xdr:cNvSpPr/>
      </xdr:nvSpPr>
      <xdr:spPr>
        <a:xfrm flipH="1">
          <a:off x="18154649" y="190500"/>
          <a:ext cx="962025" cy="381000"/>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438149</xdr:colOff>
      <xdr:row>0</xdr:row>
      <xdr:rowOff>180975</xdr:rowOff>
    </xdr:from>
    <xdr:ext cx="16830676" cy="419100"/>
    <xdr:sp macro="" textlink="">
      <xdr:nvSpPr>
        <xdr:cNvPr id="2" name="1 Rectángulo redondeado">
          <a:extLst>
            <a:ext uri="{FF2B5EF4-FFF2-40B4-BE49-F238E27FC236}">
              <a16:creationId xmlns:a16="http://schemas.microsoft.com/office/drawing/2014/main" id="{69E1B7DB-1289-41BE-B2AB-A3A098748566}"/>
            </a:ext>
          </a:extLst>
        </xdr:cNvPr>
        <xdr:cNvSpPr/>
      </xdr:nvSpPr>
      <xdr:spPr>
        <a:xfrm>
          <a:off x="438149" y="180975"/>
          <a:ext cx="1683067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0</xdr:colOff>
      <xdr:row>2</xdr:row>
      <xdr:rowOff>0</xdr:rowOff>
    </xdr:from>
    <xdr:ext cx="16811625" cy="333375"/>
    <xdr:sp macro="" textlink="">
      <xdr:nvSpPr>
        <xdr:cNvPr id="3" name="2 Rectángulo redondeado">
          <a:extLst>
            <a:ext uri="{FF2B5EF4-FFF2-40B4-BE49-F238E27FC236}">
              <a16:creationId xmlns:a16="http://schemas.microsoft.com/office/drawing/2014/main" id="{A9AABF47-848A-4E49-850D-C6AD81173AD7}"/>
            </a:ext>
          </a:extLst>
        </xdr:cNvPr>
        <xdr:cNvSpPr/>
      </xdr:nvSpPr>
      <xdr:spPr>
        <a:xfrm>
          <a:off x="447675" y="704850"/>
          <a:ext cx="16811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por TSJ. Persona natural</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7</xdr:col>
      <xdr:colOff>807720</xdr:colOff>
      <xdr:row>3</xdr:row>
      <xdr:rowOff>156209</xdr:rowOff>
    </xdr:from>
    <xdr:to>
      <xdr:col>21</xdr:col>
      <xdr:colOff>510540</xdr:colOff>
      <xdr:row>21</xdr:row>
      <xdr:rowOff>139065</xdr:rowOff>
    </xdr:to>
    <xdr:graphicFrame macro="">
      <xdr:nvGraphicFramePr>
        <xdr:cNvPr id="4" name="Gráfico 3">
          <a:extLst>
            <a:ext uri="{FF2B5EF4-FFF2-40B4-BE49-F238E27FC236}">
              <a16:creationId xmlns:a16="http://schemas.microsoft.com/office/drawing/2014/main" id="{39CCA3CF-1129-41A5-A838-4F597A6C1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85725</xdr:colOff>
      <xdr:row>24</xdr:row>
      <xdr:rowOff>209550</xdr:rowOff>
    </xdr:from>
    <xdr:ext cx="16773525" cy="333375"/>
    <xdr:sp macro="" textlink="">
      <xdr:nvSpPr>
        <xdr:cNvPr id="5" name="3 Rectángulo redondeado">
          <a:extLst>
            <a:ext uri="{FF2B5EF4-FFF2-40B4-BE49-F238E27FC236}">
              <a16:creationId xmlns:a16="http://schemas.microsoft.com/office/drawing/2014/main" id="{844DF6D9-7E25-4651-BA9B-06C16A31894E}"/>
            </a:ext>
          </a:extLst>
        </xdr:cNvPr>
        <xdr:cNvSpPr/>
      </xdr:nvSpPr>
      <xdr:spPr>
        <a:xfrm>
          <a:off x="533400" y="6086475"/>
          <a:ext cx="16773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 naturales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7</xdr:col>
      <xdr:colOff>741045</xdr:colOff>
      <xdr:row>50</xdr:row>
      <xdr:rowOff>22861</xdr:rowOff>
    </xdr:from>
    <xdr:to>
      <xdr:col>22</xdr:col>
      <xdr:colOff>327660</xdr:colOff>
      <xdr:row>68</xdr:row>
      <xdr:rowOff>87630</xdr:rowOff>
    </xdr:to>
    <xdr:graphicFrame macro="">
      <xdr:nvGraphicFramePr>
        <xdr:cNvPr id="6" name="Gráfico 5">
          <a:extLst>
            <a:ext uri="{FF2B5EF4-FFF2-40B4-BE49-F238E27FC236}">
              <a16:creationId xmlns:a16="http://schemas.microsoft.com/office/drawing/2014/main" id="{1147C0F4-3B41-4904-8DF7-3F92D9E51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66674</xdr:colOff>
      <xdr:row>46</xdr:row>
      <xdr:rowOff>129540</xdr:rowOff>
    </xdr:from>
    <xdr:to>
      <xdr:col>23</xdr:col>
      <xdr:colOff>822960</xdr:colOff>
      <xdr:row>48</xdr:row>
      <xdr:rowOff>137160</xdr:rowOff>
    </xdr:to>
    <xdr:sp macro="" textlink="">
      <xdr:nvSpPr>
        <xdr:cNvPr id="7" name="2 Rectángulo redondeado">
          <a:extLst>
            <a:ext uri="{FF2B5EF4-FFF2-40B4-BE49-F238E27FC236}">
              <a16:creationId xmlns:a16="http://schemas.microsoft.com/office/drawing/2014/main" id="{97CD5EA0-9E5B-483C-B734-C17359B5F9D0}"/>
            </a:ext>
          </a:extLst>
        </xdr:cNvPr>
        <xdr:cNvSpPr/>
      </xdr:nvSpPr>
      <xdr:spPr>
        <a:xfrm>
          <a:off x="523874" y="11201400"/>
          <a:ext cx="17024986" cy="32766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523875</xdr:colOff>
      <xdr:row>1</xdr:row>
      <xdr:rowOff>0</xdr:rowOff>
    </xdr:from>
    <xdr:to>
      <xdr:col>24</xdr:col>
      <xdr:colOff>790575</xdr:colOff>
      <xdr:row>1</xdr:row>
      <xdr:rowOff>419100</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DC51A22B-9F83-4C66-B088-544019A0E35F}"/>
            </a:ext>
          </a:extLst>
        </xdr:cNvPr>
        <xdr:cNvSpPr/>
      </xdr:nvSpPr>
      <xdr:spPr>
        <a:xfrm flipH="1">
          <a:off x="17583150" y="190500"/>
          <a:ext cx="1085850" cy="419100"/>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1904</xdr:colOff>
      <xdr:row>1</xdr:row>
      <xdr:rowOff>22860</xdr:rowOff>
    </xdr:from>
    <xdr:ext cx="17268826" cy="419100"/>
    <xdr:sp macro="" textlink="">
      <xdr:nvSpPr>
        <xdr:cNvPr id="2" name="1 Rectángulo redondeado">
          <a:extLst>
            <a:ext uri="{FF2B5EF4-FFF2-40B4-BE49-F238E27FC236}">
              <a16:creationId xmlns:a16="http://schemas.microsoft.com/office/drawing/2014/main" id="{900EA9BA-F3F0-4523-956F-8E3E04F387C6}"/>
            </a:ext>
          </a:extLst>
        </xdr:cNvPr>
        <xdr:cNvSpPr/>
      </xdr:nvSpPr>
      <xdr:spPr>
        <a:xfrm>
          <a:off x="459104" y="228600"/>
          <a:ext cx="1726882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28575</xdr:colOff>
      <xdr:row>1</xdr:row>
      <xdr:rowOff>504825</xdr:rowOff>
    </xdr:from>
    <xdr:ext cx="17278349" cy="333375"/>
    <xdr:sp macro="" textlink="">
      <xdr:nvSpPr>
        <xdr:cNvPr id="3" name="2 Rectángulo redondeado">
          <a:extLst>
            <a:ext uri="{FF2B5EF4-FFF2-40B4-BE49-F238E27FC236}">
              <a16:creationId xmlns:a16="http://schemas.microsoft.com/office/drawing/2014/main" id="{4A4D456A-3A96-432E-A188-0A1A7F32D167}"/>
            </a:ext>
          </a:extLst>
        </xdr:cNvPr>
        <xdr:cNvSpPr/>
      </xdr:nvSpPr>
      <xdr:spPr>
        <a:xfrm>
          <a:off x="476250" y="695325"/>
          <a:ext cx="17278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Procedimientos Especiales de Microempresas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51435</xdr:colOff>
      <xdr:row>24</xdr:row>
      <xdr:rowOff>142875</xdr:rowOff>
    </xdr:from>
    <xdr:ext cx="17002125" cy="333375"/>
    <xdr:sp macro="" textlink="">
      <xdr:nvSpPr>
        <xdr:cNvPr id="4" name="3 Rectángulo redondeado">
          <a:extLst>
            <a:ext uri="{FF2B5EF4-FFF2-40B4-BE49-F238E27FC236}">
              <a16:creationId xmlns:a16="http://schemas.microsoft.com/office/drawing/2014/main" id="{B767D7F0-8433-484A-A31C-E1BEEFEFFCA9}"/>
            </a:ext>
          </a:extLst>
        </xdr:cNvPr>
        <xdr:cNvSpPr/>
      </xdr:nvSpPr>
      <xdr:spPr>
        <a:xfrm>
          <a:off x="508635" y="6147435"/>
          <a:ext cx="170021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22860</xdr:colOff>
      <xdr:row>3</xdr:row>
      <xdr:rowOff>160019</xdr:rowOff>
    </xdr:from>
    <xdr:to>
      <xdr:col>18</xdr:col>
      <xdr:colOff>148590</xdr:colOff>
      <xdr:row>22</xdr:row>
      <xdr:rowOff>152400</xdr:rowOff>
    </xdr:to>
    <xdr:graphicFrame macro="">
      <xdr:nvGraphicFramePr>
        <xdr:cNvPr id="5" name="Gráfico 4">
          <a:extLst>
            <a:ext uri="{FF2B5EF4-FFF2-40B4-BE49-F238E27FC236}">
              <a16:creationId xmlns:a16="http://schemas.microsoft.com/office/drawing/2014/main" id="{1D5C40CF-4BCF-4479-97AA-8F9E119FE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20</xdr:col>
      <xdr:colOff>66675</xdr:colOff>
      <xdr:row>49</xdr:row>
      <xdr:rowOff>28575</xdr:rowOff>
    </xdr:to>
    <xdr:sp macro="" textlink="">
      <xdr:nvSpPr>
        <xdr:cNvPr id="6" name="2 Rectángulo redondeado">
          <a:extLst>
            <a:ext uri="{FF2B5EF4-FFF2-40B4-BE49-F238E27FC236}">
              <a16:creationId xmlns:a16="http://schemas.microsoft.com/office/drawing/2014/main" id="{E5C793E5-3D3C-4C44-8281-1A5195436CC9}"/>
            </a:ext>
          </a:extLst>
        </xdr:cNvPr>
        <xdr:cNvSpPr/>
      </xdr:nvSpPr>
      <xdr:spPr>
        <a:xfrm>
          <a:off x="495298" y="11172825"/>
          <a:ext cx="173259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83820</xdr:colOff>
      <xdr:row>49</xdr:row>
      <xdr:rowOff>144780</xdr:rowOff>
    </xdr:from>
    <xdr:to>
      <xdr:col>18</xdr:col>
      <xdr:colOff>762000</xdr:colOff>
      <xdr:row>67</xdr:row>
      <xdr:rowOff>97155</xdr:rowOff>
    </xdr:to>
    <xdr:graphicFrame macro="">
      <xdr:nvGraphicFramePr>
        <xdr:cNvPr id="7" name="Gráfico 6">
          <a:extLst>
            <a:ext uri="{FF2B5EF4-FFF2-40B4-BE49-F238E27FC236}">
              <a16:creationId xmlns:a16="http://schemas.microsoft.com/office/drawing/2014/main" id="{C168F5D9-C946-4F40-93A9-7EA4F5ECF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904874</xdr:colOff>
      <xdr:row>1</xdr:row>
      <xdr:rowOff>0</xdr:rowOff>
    </xdr:from>
    <xdr:to>
      <xdr:col>21</xdr:col>
      <xdr:colOff>209549</xdr:colOff>
      <xdr:row>1</xdr:row>
      <xdr:rowOff>400050</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74672429-70C1-467E-BA3E-C01677D0918D}"/>
            </a:ext>
          </a:extLst>
        </xdr:cNvPr>
        <xdr:cNvSpPr/>
      </xdr:nvSpPr>
      <xdr:spPr>
        <a:xfrm flipH="1">
          <a:off x="17754599" y="190500"/>
          <a:ext cx="1057275" cy="40005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38100</xdr:colOff>
      <xdr:row>1</xdr:row>
      <xdr:rowOff>19050</xdr:rowOff>
    </xdr:from>
    <xdr:ext cx="17449799" cy="419100"/>
    <xdr:sp macro="" textlink="">
      <xdr:nvSpPr>
        <xdr:cNvPr id="2" name="1 Rectángulo redondeado">
          <a:extLst>
            <a:ext uri="{FF2B5EF4-FFF2-40B4-BE49-F238E27FC236}">
              <a16:creationId xmlns:a16="http://schemas.microsoft.com/office/drawing/2014/main" id="{F21D9FB7-DC6D-4A13-87BC-BB7794946D5B}"/>
            </a:ext>
          </a:extLst>
        </xdr:cNvPr>
        <xdr:cNvSpPr/>
      </xdr:nvSpPr>
      <xdr:spPr>
        <a:xfrm>
          <a:off x="495300" y="179070"/>
          <a:ext cx="174497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28575</xdr:colOff>
      <xdr:row>2</xdr:row>
      <xdr:rowOff>9525</xdr:rowOff>
    </xdr:from>
    <xdr:ext cx="17468850" cy="333375"/>
    <xdr:sp macro="" textlink="">
      <xdr:nvSpPr>
        <xdr:cNvPr id="3" name="2 Rectángulo redondeado">
          <a:extLst>
            <a:ext uri="{FF2B5EF4-FFF2-40B4-BE49-F238E27FC236}">
              <a16:creationId xmlns:a16="http://schemas.microsoft.com/office/drawing/2014/main" id="{9DE2BEA3-C82F-4297-A932-EA9521BAE515}"/>
            </a:ext>
          </a:extLst>
        </xdr:cNvPr>
        <xdr:cNvSpPr/>
      </xdr:nvSpPr>
      <xdr:spPr>
        <a:xfrm>
          <a:off x="476250" y="685800"/>
          <a:ext cx="174688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1</xdr:colOff>
      <xdr:row>24</xdr:row>
      <xdr:rowOff>200025</xdr:rowOff>
    </xdr:from>
    <xdr:ext cx="17383124" cy="333375"/>
    <xdr:sp macro="" textlink="">
      <xdr:nvSpPr>
        <xdr:cNvPr id="4" name="3 Rectángulo redondeado">
          <a:extLst>
            <a:ext uri="{FF2B5EF4-FFF2-40B4-BE49-F238E27FC236}">
              <a16:creationId xmlns:a16="http://schemas.microsoft.com/office/drawing/2014/main" id="{E82385C2-2AF0-441A-939C-75E41FF05251}"/>
            </a:ext>
          </a:extLst>
        </xdr:cNvPr>
        <xdr:cNvSpPr/>
      </xdr:nvSpPr>
      <xdr:spPr>
        <a:xfrm>
          <a:off x="447676" y="6048375"/>
          <a:ext cx="173831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76201</xdr:colOff>
      <xdr:row>3</xdr:row>
      <xdr:rowOff>150495</xdr:rowOff>
    </xdr:from>
    <xdr:to>
      <xdr:col>19</xdr:col>
      <xdr:colOff>358141</xdr:colOff>
      <xdr:row>21</xdr:row>
      <xdr:rowOff>112395</xdr:rowOff>
    </xdr:to>
    <xdr:graphicFrame macro="">
      <xdr:nvGraphicFramePr>
        <xdr:cNvPr id="5" name="Gráfico 4">
          <a:extLst>
            <a:ext uri="{FF2B5EF4-FFF2-40B4-BE49-F238E27FC236}">
              <a16:creationId xmlns:a16="http://schemas.microsoft.com/office/drawing/2014/main" id="{BF4F7830-2C24-4C10-B54E-B4031E35A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1</xdr:row>
      <xdr:rowOff>0</xdr:rowOff>
    </xdr:from>
    <xdr:to>
      <xdr:col>22</xdr:col>
      <xdr:colOff>142876</xdr:colOff>
      <xdr:row>1</xdr:row>
      <xdr:rowOff>373380</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AFB272D2-654B-4529-A063-76D35528F7E8}"/>
            </a:ext>
          </a:extLst>
        </xdr:cNvPr>
        <xdr:cNvSpPr/>
      </xdr:nvSpPr>
      <xdr:spPr>
        <a:xfrm flipH="1">
          <a:off x="18230850" y="161925"/>
          <a:ext cx="962026" cy="373380"/>
        </a:xfrm>
        <a:prstGeom prst="homePlate">
          <a:avLst>
            <a:gd name="adj" fmla="val 9222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66675</xdr:colOff>
      <xdr:row>0</xdr:row>
      <xdr:rowOff>152400</xdr:rowOff>
    </xdr:from>
    <xdr:ext cx="16744950" cy="419100"/>
    <xdr:sp macro="" textlink="">
      <xdr:nvSpPr>
        <xdr:cNvPr id="2" name="1 Rectángulo redondeado">
          <a:extLst>
            <a:ext uri="{FF2B5EF4-FFF2-40B4-BE49-F238E27FC236}">
              <a16:creationId xmlns:a16="http://schemas.microsoft.com/office/drawing/2014/main" id="{9AEBB670-5743-4E9E-B93F-AB55068155C3}"/>
            </a:ext>
          </a:extLst>
        </xdr:cNvPr>
        <xdr:cNvSpPr/>
      </xdr:nvSpPr>
      <xdr:spPr>
        <a:xfrm>
          <a:off x="514350" y="152400"/>
          <a:ext cx="167449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28574</xdr:colOff>
      <xdr:row>1</xdr:row>
      <xdr:rowOff>504825</xdr:rowOff>
    </xdr:from>
    <xdr:ext cx="16811625" cy="333375"/>
    <xdr:sp macro="" textlink="">
      <xdr:nvSpPr>
        <xdr:cNvPr id="3" name="2 Rectángulo redondeado">
          <a:extLst>
            <a:ext uri="{FF2B5EF4-FFF2-40B4-BE49-F238E27FC236}">
              <a16:creationId xmlns:a16="http://schemas.microsoft.com/office/drawing/2014/main" id="{268D4862-8359-4078-9F6F-EF50E923F599}"/>
            </a:ext>
          </a:extLst>
        </xdr:cNvPr>
        <xdr:cNvSpPr/>
      </xdr:nvSpPr>
      <xdr:spPr>
        <a:xfrm>
          <a:off x="476249" y="666750"/>
          <a:ext cx="16811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continuación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811625" cy="333375"/>
    <xdr:sp macro="" textlink="">
      <xdr:nvSpPr>
        <xdr:cNvPr id="4" name="3 Rectángulo redondeado">
          <a:extLst>
            <a:ext uri="{FF2B5EF4-FFF2-40B4-BE49-F238E27FC236}">
              <a16:creationId xmlns:a16="http://schemas.microsoft.com/office/drawing/2014/main" id="{3B9B3763-CB55-406F-9522-717B9EDEC328}"/>
            </a:ext>
          </a:extLst>
        </xdr:cNvPr>
        <xdr:cNvSpPr/>
      </xdr:nvSpPr>
      <xdr:spPr>
        <a:xfrm>
          <a:off x="485775" y="5983605"/>
          <a:ext cx="16811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38101</xdr:colOff>
      <xdr:row>3</xdr:row>
      <xdr:rowOff>114300</xdr:rowOff>
    </xdr:from>
    <xdr:to>
      <xdr:col>18</xdr:col>
      <xdr:colOff>541020</xdr:colOff>
      <xdr:row>21</xdr:row>
      <xdr:rowOff>99060</xdr:rowOff>
    </xdr:to>
    <xdr:graphicFrame macro="">
      <xdr:nvGraphicFramePr>
        <xdr:cNvPr id="5" name="Gráfico 4">
          <a:extLst>
            <a:ext uri="{FF2B5EF4-FFF2-40B4-BE49-F238E27FC236}">
              <a16:creationId xmlns:a16="http://schemas.microsoft.com/office/drawing/2014/main" id="{960B3B82-75A0-42E9-8627-523E8D504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114298</xdr:colOff>
      <xdr:row>1</xdr:row>
      <xdr:rowOff>0</xdr:rowOff>
    </xdr:from>
    <xdr:to>
      <xdr:col>21</xdr:col>
      <xdr:colOff>276224</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6E6F135E-8CF9-4C2F-8936-0E476643D2C4}"/>
            </a:ext>
          </a:extLst>
        </xdr:cNvPr>
        <xdr:cNvSpPr/>
      </xdr:nvSpPr>
      <xdr:spPr>
        <a:xfrm flipH="1">
          <a:off x="17554573" y="161925"/>
          <a:ext cx="9715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66675</xdr:colOff>
      <xdr:row>0</xdr:row>
      <xdr:rowOff>152400</xdr:rowOff>
    </xdr:from>
    <xdr:ext cx="16887825" cy="419100"/>
    <xdr:sp macro="" textlink="">
      <xdr:nvSpPr>
        <xdr:cNvPr id="2" name="1 Rectángulo redondeado">
          <a:extLst>
            <a:ext uri="{FF2B5EF4-FFF2-40B4-BE49-F238E27FC236}">
              <a16:creationId xmlns:a16="http://schemas.microsoft.com/office/drawing/2014/main" id="{0C0316AA-8F66-419D-ADF3-7311D0186322}"/>
            </a:ext>
          </a:extLst>
        </xdr:cNvPr>
        <xdr:cNvSpPr/>
      </xdr:nvSpPr>
      <xdr:spPr>
        <a:xfrm>
          <a:off x="514350" y="152400"/>
          <a:ext cx="16887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28574</xdr:colOff>
      <xdr:row>1</xdr:row>
      <xdr:rowOff>504825</xdr:rowOff>
    </xdr:from>
    <xdr:ext cx="16925926" cy="333375"/>
    <xdr:sp macro="" textlink="">
      <xdr:nvSpPr>
        <xdr:cNvPr id="3" name="2 Rectángulo redondeado">
          <a:extLst>
            <a:ext uri="{FF2B5EF4-FFF2-40B4-BE49-F238E27FC236}">
              <a16:creationId xmlns:a16="http://schemas.microsoft.com/office/drawing/2014/main" id="{027C7E29-727A-4163-B2FB-819BD5830D38}"/>
            </a:ext>
          </a:extLst>
        </xdr:cNvPr>
        <xdr:cNvSpPr/>
      </xdr:nvSpPr>
      <xdr:spPr>
        <a:xfrm>
          <a:off x="476249" y="666750"/>
          <a:ext cx="169259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liquidación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878300" cy="333375"/>
    <xdr:sp macro="" textlink="">
      <xdr:nvSpPr>
        <xdr:cNvPr id="4" name="3 Rectángulo redondeado">
          <a:extLst>
            <a:ext uri="{FF2B5EF4-FFF2-40B4-BE49-F238E27FC236}">
              <a16:creationId xmlns:a16="http://schemas.microsoft.com/office/drawing/2014/main" id="{8FAA35E6-480E-46B7-A757-EA8C88E48AD9}"/>
            </a:ext>
          </a:extLst>
        </xdr:cNvPr>
        <xdr:cNvSpPr/>
      </xdr:nvSpPr>
      <xdr:spPr>
        <a:xfrm>
          <a:off x="476250" y="5915025"/>
          <a:ext cx="16878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liquidación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45721</xdr:colOff>
      <xdr:row>3</xdr:row>
      <xdr:rowOff>129540</xdr:rowOff>
    </xdr:from>
    <xdr:to>
      <xdr:col>18</xdr:col>
      <xdr:colOff>609601</xdr:colOff>
      <xdr:row>21</xdr:row>
      <xdr:rowOff>114300</xdr:rowOff>
    </xdr:to>
    <xdr:graphicFrame macro="">
      <xdr:nvGraphicFramePr>
        <xdr:cNvPr id="5" name="Gráfico 4">
          <a:extLst>
            <a:ext uri="{FF2B5EF4-FFF2-40B4-BE49-F238E27FC236}">
              <a16:creationId xmlns:a16="http://schemas.microsoft.com/office/drawing/2014/main" id="{0131EC40-194B-4994-AC9E-AFC19314E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104775</xdr:colOff>
      <xdr:row>1</xdr:row>
      <xdr:rowOff>400050</xdr:rowOff>
    </xdr:to>
    <xdr:sp macro="" textlink="">
      <xdr:nvSpPr>
        <xdr:cNvPr id="8" name="4 Pentágono">
          <a:hlinkClick xmlns:r="http://schemas.openxmlformats.org/officeDocument/2006/relationships" r:id="rId2"/>
          <a:extLst>
            <a:ext uri="{FF2B5EF4-FFF2-40B4-BE49-F238E27FC236}">
              <a16:creationId xmlns:a16="http://schemas.microsoft.com/office/drawing/2014/main" id="{6006C135-A592-46FD-8039-D25588C6116C}"/>
            </a:ext>
          </a:extLst>
        </xdr:cNvPr>
        <xdr:cNvSpPr/>
      </xdr:nvSpPr>
      <xdr:spPr>
        <a:xfrm flipH="1">
          <a:off x="17440275" y="161925"/>
          <a:ext cx="914400" cy="4000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430530</xdr:colOff>
      <xdr:row>0</xdr:row>
      <xdr:rowOff>129540</xdr:rowOff>
    </xdr:from>
    <xdr:to>
      <xdr:col>24</xdr:col>
      <xdr:colOff>800100</xdr:colOff>
      <xdr:row>1</xdr:row>
      <xdr:rowOff>392430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430530" y="129540"/>
          <a:ext cx="16809720" cy="42481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de LO SOCIAL del t.i.</a:t>
          </a:r>
        </a:p>
      </xdr:txBody>
    </xdr:sp>
    <xdr:clientData/>
  </xdr:twoCellAnchor>
  <xdr:twoCellAnchor>
    <xdr:from>
      <xdr:col>0</xdr:col>
      <xdr:colOff>445769</xdr:colOff>
      <xdr:row>1</xdr:row>
      <xdr:rowOff>445770</xdr:rowOff>
    </xdr:from>
    <xdr:to>
      <xdr:col>24</xdr:col>
      <xdr:colOff>847725</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445769" y="607695"/>
          <a:ext cx="16842106" cy="33528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9524</xdr:colOff>
      <xdr:row>24</xdr:row>
      <xdr:rowOff>129540</xdr:rowOff>
    </xdr:from>
    <xdr:to>
      <xdr:col>24</xdr:col>
      <xdr:colOff>790575</xdr:colOff>
      <xdr:row>25</xdr:row>
      <xdr:rowOff>293370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457199" y="5749290"/>
          <a:ext cx="17021176" cy="32575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59054</xdr:colOff>
      <xdr:row>3</xdr:row>
      <xdr:rowOff>146684</xdr:rowOff>
    </xdr:from>
    <xdr:to>
      <xdr:col>24</xdr:col>
      <xdr:colOff>495300</xdr:colOff>
      <xdr:row>22</xdr:row>
      <xdr:rowOff>0</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xdr:colOff>
      <xdr:row>50</xdr:row>
      <xdr:rowOff>150495</xdr:rowOff>
    </xdr:from>
    <xdr:to>
      <xdr:col>24</xdr:col>
      <xdr:colOff>624840</xdr:colOff>
      <xdr:row>68</xdr:row>
      <xdr:rowOff>135255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24</xdr:col>
      <xdr:colOff>742950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447675" y="10848975"/>
          <a:ext cx="169830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114300</xdr:colOff>
      <xdr:row>1</xdr:row>
      <xdr:rowOff>438150</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EC157D69-7500-4E58-A990-EFC1A8342FE7}"/>
            </a:ext>
          </a:extLst>
        </xdr:cNvPr>
        <xdr:cNvSpPr/>
      </xdr:nvSpPr>
      <xdr:spPr>
        <a:xfrm flipH="1">
          <a:off x="17516475" y="161925"/>
          <a:ext cx="942975"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251</xdr:row>
      <xdr:rowOff>0</xdr:rowOff>
    </xdr:from>
    <xdr:to>
      <xdr:col>16</xdr:col>
      <xdr:colOff>771525</xdr:colOff>
      <xdr:row>269</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77056</xdr:colOff>
      <xdr:row>30</xdr:row>
      <xdr:rowOff>111303</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266700</xdr:colOff>
      <xdr:row>93</xdr:row>
      <xdr:rowOff>76200</xdr:rowOff>
    </xdr:from>
    <xdr:to>
      <xdr:col>18</xdr:col>
      <xdr:colOff>445214</xdr:colOff>
      <xdr:row>114</xdr:row>
      <xdr:rowOff>42809</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165</xdr:row>
      <xdr:rowOff>638174</xdr:rowOff>
    </xdr:from>
    <xdr:to>
      <xdr:col>16</xdr:col>
      <xdr:colOff>866775</xdr:colOff>
      <xdr:row>182</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316</xdr:row>
      <xdr:rowOff>865</xdr:rowOff>
    </xdr:from>
    <xdr:to>
      <xdr:col>14</xdr:col>
      <xdr:colOff>1009650</xdr:colOff>
      <xdr:row>333</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189</xdr:row>
      <xdr:rowOff>104776</xdr:rowOff>
    </xdr:from>
    <xdr:to>
      <xdr:col>16</xdr:col>
      <xdr:colOff>857250</xdr:colOff>
      <xdr:row>208</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631149</xdr:colOff>
      <xdr:row>1</xdr:row>
      <xdr:rowOff>8659</xdr:rowOff>
    </xdr:from>
    <xdr:to>
      <xdr:col>16</xdr:col>
      <xdr:colOff>909108</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31149" y="179895"/>
          <a:ext cx="181635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Social DEL T.I.</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17989</xdr:colOff>
      <xdr:row>82</xdr:row>
      <xdr:rowOff>69273</xdr:rowOff>
    </xdr:from>
    <xdr:to>
      <xdr:col>16</xdr:col>
      <xdr:colOff>1012919</xdr:colOff>
      <xdr:row>82</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94371" y="15403453"/>
          <a:ext cx="1820414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 </a:t>
          </a:r>
        </a:p>
      </xdr:txBody>
    </xdr:sp>
    <xdr:clientData/>
  </xdr:twoCellAnchor>
  <xdr:twoCellAnchor>
    <xdr:from>
      <xdr:col>1</xdr:col>
      <xdr:colOff>0</xdr:colOff>
      <xdr:row>163</xdr:row>
      <xdr:rowOff>161925</xdr:rowOff>
    </xdr:from>
    <xdr:to>
      <xdr:col>17</xdr:col>
      <xdr:colOff>492304</xdr:colOff>
      <xdr:row>163</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2837" y="32386391"/>
          <a:ext cx="18204523"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SECCIONES CIVILES DEL</a:t>
          </a:r>
          <a:r>
            <a:rPr lang="es-ES" sz="2000" b="1" baseline="0">
              <a:latin typeface="Verdana" panose="020B0604030504040204" pitchFamily="34" charset="0"/>
              <a:ea typeface="Verdana" panose="020B0604030504040204" pitchFamily="34" charset="0"/>
              <a:cs typeface="Verdana" panose="020B0604030504040204" pitchFamily="34" charset="0"/>
            </a:rPr>
            <a:t> T.I.</a:t>
          </a:r>
          <a:endParaRPr lang="es-ES" sz="2000" b="1" cap="all"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306</xdr:row>
      <xdr:rowOff>190500</xdr:rowOff>
    </xdr:from>
    <xdr:to>
      <xdr:col>15</xdr:col>
      <xdr:colOff>1013113</xdr:colOff>
      <xdr:row>306</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GENERALES </a:t>
          </a:r>
          <a:endParaRPr lang="es-ES" sz="2000" b="1" cap="all" baseline="0">
            <a:solidFill>
              <a:srgbClr val="FFFF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247</xdr:row>
      <xdr:rowOff>0</xdr:rowOff>
    </xdr:from>
    <xdr:to>
      <xdr:col>15</xdr:col>
      <xdr:colOff>994063</xdr:colOff>
      <xdr:row>249</xdr:row>
      <xdr:rowOff>25257</xdr:rowOff>
    </xdr:to>
    <xdr:sp macro="" textlink="">
      <xdr:nvSpPr>
        <xdr:cNvPr id="2" name="21 Rectángulo redondeado">
          <a:extLst>
            <a:ext uri="{FF2B5EF4-FFF2-40B4-BE49-F238E27FC236}">
              <a16:creationId xmlns:a16="http://schemas.microsoft.com/office/drawing/2014/main" id="{83440758-1CC4-40C4-B8CA-10221114968E}"/>
            </a:ext>
          </a:extLst>
        </xdr:cNvPr>
        <xdr:cNvSpPr/>
      </xdr:nvSpPr>
      <xdr:spPr>
        <a:xfrm>
          <a:off x="676382" y="45976854"/>
          <a:ext cx="1714161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SECCIONES</a:t>
          </a:r>
          <a:r>
            <a:rPr lang="es-ES" sz="2000" b="1" baseline="0">
              <a:latin typeface="Verdana" panose="020B0604030504040204" pitchFamily="34" charset="0"/>
              <a:ea typeface="Verdana" panose="020B0604030504040204" pitchFamily="34" charset="0"/>
              <a:cs typeface="Verdana" panose="020B0604030504040204" pitchFamily="34" charset="0"/>
            </a:rPr>
            <a:t> CIVILES DEL T.I. Y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ejecución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23</xdr:col>
      <xdr:colOff>781050</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04825" y="95250"/>
          <a:ext cx="170116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de LO SOCIAL del t.i.</a:t>
          </a:r>
        </a:p>
      </xdr:txBody>
    </xdr:sp>
    <xdr:clientData/>
  </xdr:twoCellAnchor>
  <xdr:twoCellAnchor>
    <xdr:from>
      <xdr:col>0</xdr:col>
      <xdr:colOff>447672</xdr:colOff>
      <xdr:row>1</xdr:row>
      <xdr:rowOff>485775</xdr:rowOff>
    </xdr:from>
    <xdr:to>
      <xdr:col>23</xdr:col>
      <xdr:colOff>752475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447672" y="647700"/>
          <a:ext cx="17040228"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76200</xdr:colOff>
      <xdr:row>24</xdr:row>
      <xdr:rowOff>228600</xdr:rowOff>
    </xdr:from>
    <xdr:to>
      <xdr:col>23</xdr:col>
      <xdr:colOff>762000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523875" y="5886450"/>
          <a:ext cx="169735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7620</xdr:colOff>
      <xdr:row>4</xdr:row>
      <xdr:rowOff>15240</xdr:rowOff>
    </xdr:from>
    <xdr:to>
      <xdr:col>23</xdr:col>
      <xdr:colOff>323850</xdr:colOff>
      <xdr:row>22</xdr:row>
      <xdr:rowOff>15240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xdr:colOff>
      <xdr:row>50</xdr:row>
      <xdr:rowOff>19048</xdr:rowOff>
    </xdr:from>
    <xdr:to>
      <xdr:col>23</xdr:col>
      <xdr:colOff>619125</xdr:colOff>
      <xdr:row>69</xdr:row>
      <xdr:rowOff>83820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9522</xdr:colOff>
      <xdr:row>46</xdr:row>
      <xdr:rowOff>142875</xdr:rowOff>
    </xdr:from>
    <xdr:to>
      <xdr:col>23</xdr:col>
      <xdr:colOff>723900</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457197" y="10887075"/>
          <a:ext cx="1700212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828674</xdr:colOff>
      <xdr:row>1</xdr:row>
      <xdr:rowOff>0</xdr:rowOff>
    </xdr:from>
    <xdr:to>
      <xdr:col>25</xdr:col>
      <xdr:colOff>266699</xdr:colOff>
      <xdr:row>1</xdr:row>
      <xdr:rowOff>419100</xdr:rowOff>
    </xdr:to>
    <xdr:sp macro="" textlink="">
      <xdr:nvSpPr>
        <xdr:cNvPr id="3" name="6 Pentágono">
          <a:hlinkClick xmlns:r="http://schemas.openxmlformats.org/officeDocument/2006/relationships" r:id="rId3"/>
          <a:extLst>
            <a:ext uri="{FF2B5EF4-FFF2-40B4-BE49-F238E27FC236}">
              <a16:creationId xmlns:a16="http://schemas.microsoft.com/office/drawing/2014/main" id="{F8E1D9A1-1B23-4BEF-8DA4-BC55EC65EDD1}"/>
            </a:ext>
          </a:extLst>
        </xdr:cNvPr>
        <xdr:cNvSpPr/>
      </xdr:nvSpPr>
      <xdr:spPr>
        <a:xfrm flipH="1">
          <a:off x="17564099" y="161925"/>
          <a:ext cx="1095375" cy="4191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1</xdr:row>
      <xdr:rowOff>9524</xdr:rowOff>
    </xdr:from>
    <xdr:to>
      <xdr:col>21</xdr:col>
      <xdr:colOff>114300</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466725" y="133349"/>
          <a:ext cx="17278350" cy="42862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9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civiles t.i.</a:t>
          </a:r>
        </a:p>
      </xdr:txBody>
    </xdr:sp>
    <xdr:clientData/>
  </xdr:twoCellAnchor>
  <xdr:twoCellAnchor>
    <xdr:from>
      <xdr:col>1</xdr:col>
      <xdr:colOff>19048</xdr:colOff>
      <xdr:row>2</xdr:row>
      <xdr:rowOff>0</xdr:rowOff>
    </xdr:from>
    <xdr:to>
      <xdr:col>21</xdr:col>
      <xdr:colOff>104775</xdr:colOff>
      <xdr:row>3</xdr:row>
      <xdr:rowOff>19050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466723" y="638175"/>
          <a:ext cx="17268827" cy="4095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20</xdr:col>
      <xdr:colOff>838200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485775" y="5939790"/>
          <a:ext cx="1678114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76200</xdr:colOff>
      <xdr:row>4</xdr:row>
      <xdr:rowOff>64770</xdr:rowOff>
    </xdr:from>
    <xdr:to>
      <xdr:col>20</xdr:col>
      <xdr:colOff>9524</xdr:colOff>
      <xdr:row>21</xdr:row>
      <xdr:rowOff>198120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15240</xdr:colOff>
      <xdr:row>49</xdr:row>
      <xdr:rowOff>127633</xdr:rowOff>
    </xdr:from>
    <xdr:to>
      <xdr:col>20</xdr:col>
      <xdr:colOff>7620</xdr:colOff>
      <xdr:row>70</xdr:row>
      <xdr:rowOff>24764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45720</xdr:rowOff>
    </xdr:from>
    <xdr:to>
      <xdr:col>21</xdr:col>
      <xdr:colOff>22860</xdr:colOff>
      <xdr:row>49</xdr:row>
      <xdr:rowOff>55245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0" y="11155680"/>
          <a:ext cx="1730502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76201</xdr:colOff>
      <xdr:row>1</xdr:row>
      <xdr:rowOff>400050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3A87FA72-94A9-4B73-8190-280DA9B4A1CA}"/>
            </a:ext>
          </a:extLst>
        </xdr:cNvPr>
        <xdr:cNvSpPr/>
      </xdr:nvSpPr>
      <xdr:spPr>
        <a:xfrm flipH="1">
          <a:off x="18459450" y="123825"/>
          <a:ext cx="904876" cy="400050"/>
        </a:xfrm>
        <a:prstGeom prst="homePlate">
          <a:avLst>
            <a:gd name="adj" fmla="val 3714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114299</xdr:colOff>
      <xdr:row>1</xdr:row>
      <xdr:rowOff>47625</xdr:rowOff>
    </xdr:from>
    <xdr:to>
      <xdr:col>23</xdr:col>
      <xdr:colOff>761999</xdr:colOff>
      <xdr:row>1</xdr:row>
      <xdr:rowOff>466725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61974" y="209550"/>
          <a:ext cx="170592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9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secciones civiles t.i.</a:t>
          </a:r>
        </a:p>
      </xdr:txBody>
    </xdr:sp>
    <xdr:clientData/>
  </xdr:twoCellAnchor>
  <xdr:twoCellAnchor>
    <xdr:from>
      <xdr:col>1</xdr:col>
      <xdr:colOff>95252</xdr:colOff>
      <xdr:row>2</xdr:row>
      <xdr:rowOff>9525</xdr:rowOff>
    </xdr:from>
    <xdr:to>
      <xdr:col>23</xdr:col>
      <xdr:colOff>771525</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542927" y="685800"/>
          <a:ext cx="1708784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219075</xdr:rowOff>
    </xdr:from>
    <xdr:to>
      <xdr:col>24</xdr:col>
      <xdr:colOff>38100</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447675" y="5838825"/>
          <a:ext cx="17278350"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828675</xdr:colOff>
      <xdr:row>4</xdr:row>
      <xdr:rowOff>9525</xdr:rowOff>
    </xdr:from>
    <xdr:to>
      <xdr:col>21</xdr:col>
      <xdr:colOff>628650</xdr:colOff>
      <xdr:row>21</xdr:row>
      <xdr:rowOff>161925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798194</xdr:colOff>
      <xdr:row>51</xdr:row>
      <xdr:rowOff>268603</xdr:rowOff>
    </xdr:from>
    <xdr:to>
      <xdr:col>22</xdr:col>
      <xdr:colOff>769620</xdr:colOff>
      <xdr:row>70</xdr:row>
      <xdr:rowOff>36194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23</xdr:col>
      <xdr:colOff>809625</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457199" y="10868025"/>
          <a:ext cx="172116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828674</xdr:colOff>
      <xdr:row>1</xdr:row>
      <xdr:rowOff>0</xdr:rowOff>
    </xdr:from>
    <xdr:to>
      <xdr:col>25</xdr:col>
      <xdr:colOff>228600</xdr:colOff>
      <xdr:row>1</xdr:row>
      <xdr:rowOff>361950</xdr:rowOff>
    </xdr:to>
    <xdr:sp macro="" textlink="">
      <xdr:nvSpPr>
        <xdr:cNvPr id="3" name="6 Pentágono">
          <a:hlinkClick xmlns:r="http://schemas.openxmlformats.org/officeDocument/2006/relationships" r:id="rId1"/>
          <a:extLst>
            <a:ext uri="{FF2B5EF4-FFF2-40B4-BE49-F238E27FC236}">
              <a16:creationId xmlns:a16="http://schemas.microsoft.com/office/drawing/2014/main" id="{722B5B16-BB54-43FA-8C19-75C5E57E6B2B}"/>
            </a:ext>
          </a:extLst>
        </xdr:cNvPr>
        <xdr:cNvSpPr/>
      </xdr:nvSpPr>
      <xdr:spPr>
        <a:xfrm flipH="1">
          <a:off x="17687924" y="161925"/>
          <a:ext cx="1057276" cy="3619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42</xdr:col>
      <xdr:colOff>693420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746760" y="179070"/>
          <a:ext cx="1641348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generalES</a:t>
          </a:r>
        </a:p>
      </xdr:txBody>
    </xdr:sp>
    <xdr:clientData/>
  </xdr:twoCellAnchor>
  <xdr:twoCellAnchor>
    <xdr:from>
      <xdr:col>1</xdr:col>
      <xdr:colOff>28575</xdr:colOff>
      <xdr:row>2</xdr:row>
      <xdr:rowOff>9525</xdr:rowOff>
    </xdr:from>
    <xdr:to>
      <xdr:col>42</xdr:col>
      <xdr:colOff>701040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37235" y="680085"/>
          <a:ext cx="164306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el Servicio Común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594360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18185" y="6200775"/>
          <a:ext cx="1634299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701040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7711" y="179070"/>
          <a:ext cx="1645538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generalES</a:t>
          </a:r>
        </a:p>
      </xdr:txBody>
    </xdr:sp>
    <xdr:clientData/>
  </xdr:twoCellAnchor>
  <xdr:twoCellAnchor>
    <xdr:from>
      <xdr:col>1</xdr:col>
      <xdr:colOff>9525</xdr:colOff>
      <xdr:row>1</xdr:row>
      <xdr:rowOff>504825</xdr:rowOff>
    </xdr:from>
    <xdr:to>
      <xdr:col>42</xdr:col>
      <xdr:colOff>693420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18185" y="664845"/>
          <a:ext cx="16457295"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el Servicio Comun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708658</xdr:colOff>
      <xdr:row>24</xdr:row>
      <xdr:rowOff>285751</xdr:rowOff>
    </xdr:from>
    <xdr:to>
      <xdr:col>42</xdr:col>
      <xdr:colOff>662939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08658" y="6145531"/>
          <a:ext cx="16436341" cy="33909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38099</xdr:colOff>
      <xdr:row>1</xdr:row>
      <xdr:rowOff>0</xdr:rowOff>
    </xdr:from>
    <xdr:to>
      <xdr:col>20</xdr:col>
      <xdr:colOff>592455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495299" y="160020"/>
          <a:ext cx="1765554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ejecución t.i.</a:t>
          </a:r>
        </a:p>
      </xdr:txBody>
    </xdr:sp>
    <xdr:clientData/>
  </xdr:twoCellAnchor>
  <xdr:twoCellAnchor editAs="oneCell">
    <xdr:from>
      <xdr:col>1</xdr:col>
      <xdr:colOff>66675</xdr:colOff>
      <xdr:row>2</xdr:row>
      <xdr:rowOff>9525</xdr:rowOff>
    </xdr:from>
    <xdr:to>
      <xdr:col>20</xdr:col>
      <xdr:colOff>659130</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523875" y="680085"/>
          <a:ext cx="1769554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25</xdr:row>
      <xdr:rowOff>28575</xdr:rowOff>
    </xdr:from>
    <xdr:to>
      <xdr:col>20</xdr:col>
      <xdr:colOff>655321</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485775" y="6246495"/>
          <a:ext cx="177260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32385</xdr:colOff>
      <xdr:row>4</xdr:row>
      <xdr:rowOff>40004</xdr:rowOff>
    </xdr:from>
    <xdr:to>
      <xdr:col>18</xdr:col>
      <xdr:colOff>339090</xdr:colOff>
      <xdr:row>21</xdr:row>
      <xdr:rowOff>209549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xdr:colOff>
      <xdr:row>52</xdr:row>
      <xdr:rowOff>41909</xdr:rowOff>
    </xdr:from>
    <xdr:to>
      <xdr:col>19</xdr:col>
      <xdr:colOff>487681</xdr:colOff>
      <xdr:row>70</xdr:row>
      <xdr:rowOff>9524</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57148</xdr:colOff>
      <xdr:row>48</xdr:row>
      <xdr:rowOff>171450</xdr:rowOff>
    </xdr:from>
    <xdr:to>
      <xdr:col>22</xdr:col>
      <xdr:colOff>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14348" y="11494770"/>
          <a:ext cx="1762887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228600</xdr:colOff>
      <xdr:row>1</xdr:row>
      <xdr:rowOff>409575</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4B52D97F-B561-4A03-874E-F01CCA1AF7E3}"/>
            </a:ext>
          </a:extLst>
        </xdr:cNvPr>
        <xdr:cNvSpPr/>
      </xdr:nvSpPr>
      <xdr:spPr>
        <a:xfrm flipH="1">
          <a:off x="18411825" y="161925"/>
          <a:ext cx="105727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9526</xdr:colOff>
      <xdr:row>0</xdr:row>
      <xdr:rowOff>133350</xdr:rowOff>
    </xdr:from>
    <xdr:to>
      <xdr:col>24</xdr:col>
      <xdr:colOff>693420</xdr:colOff>
      <xdr:row>1</xdr:row>
      <xdr:rowOff>396240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457201" y="133350"/>
          <a:ext cx="1732597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ejecución t.i.</a:t>
          </a:r>
        </a:p>
      </xdr:txBody>
    </xdr:sp>
    <xdr:clientData/>
  </xdr:twoCellAnchor>
  <xdr:twoCellAnchor editAs="oneCell">
    <xdr:from>
      <xdr:col>1</xdr:col>
      <xdr:colOff>1</xdr:colOff>
      <xdr:row>1</xdr:row>
      <xdr:rowOff>495300</xdr:rowOff>
    </xdr:from>
    <xdr:to>
      <xdr:col>24</xdr:col>
      <xdr:colOff>693420</xdr:colOff>
      <xdr:row>2</xdr:row>
      <xdr:rowOff>320040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447676" y="657225"/>
          <a:ext cx="1733549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24</xdr:col>
      <xdr:colOff>731520</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457199" y="5876925"/>
          <a:ext cx="173640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821055</xdr:colOff>
      <xdr:row>4</xdr:row>
      <xdr:rowOff>70484</xdr:rowOff>
    </xdr:from>
    <xdr:to>
      <xdr:col>23</xdr:col>
      <xdr:colOff>849630</xdr:colOff>
      <xdr:row>22</xdr:row>
      <xdr:rowOff>9525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60960</xdr:colOff>
      <xdr:row>52</xdr:row>
      <xdr:rowOff>15240</xdr:rowOff>
    </xdr:from>
    <xdr:to>
      <xdr:col>23</xdr:col>
      <xdr:colOff>807720</xdr:colOff>
      <xdr:row>69</xdr:row>
      <xdr:rowOff>110490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447672</xdr:colOff>
      <xdr:row>49</xdr:row>
      <xdr:rowOff>0</xdr:rowOff>
    </xdr:from>
    <xdr:to>
      <xdr:col>26</xdr:col>
      <xdr:colOff>495300</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447672" y="11346180"/>
          <a:ext cx="18068928"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0</xdr:colOff>
      <xdr:row>1</xdr:row>
      <xdr:rowOff>0</xdr:rowOff>
    </xdr:from>
    <xdr:to>
      <xdr:col>27</xdr:col>
      <xdr:colOff>47625</xdr:colOff>
      <xdr:row>1</xdr:row>
      <xdr:rowOff>333375</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5A17D259-D9A3-49E3-86B1-9564D3F888D6}"/>
            </a:ext>
          </a:extLst>
        </xdr:cNvPr>
        <xdr:cNvSpPr/>
      </xdr:nvSpPr>
      <xdr:spPr>
        <a:xfrm flipH="1">
          <a:off x="18373725" y="161925"/>
          <a:ext cx="8763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24</xdr:col>
      <xdr:colOff>434340</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457198" y="123825"/>
          <a:ext cx="17411702"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ejecución t.i.</a:t>
          </a:r>
        </a:p>
      </xdr:txBody>
    </xdr:sp>
    <xdr:clientData/>
  </xdr:twoCellAnchor>
  <xdr:twoCellAnchor editAs="oneCell">
    <xdr:from>
      <xdr:col>1</xdr:col>
      <xdr:colOff>19050</xdr:colOff>
      <xdr:row>2</xdr:row>
      <xdr:rowOff>19050</xdr:rowOff>
    </xdr:from>
    <xdr:to>
      <xdr:col>24</xdr:col>
      <xdr:colOff>476250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466725" y="695325"/>
          <a:ext cx="174212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24</xdr:col>
      <xdr:colOff>468630</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447675" y="5848350"/>
          <a:ext cx="174498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849630</xdr:colOff>
      <xdr:row>4</xdr:row>
      <xdr:rowOff>9525</xdr:rowOff>
    </xdr:from>
    <xdr:to>
      <xdr:col>24</xdr:col>
      <xdr:colOff>377190</xdr:colOff>
      <xdr:row>21</xdr:row>
      <xdr:rowOff>135255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763905</xdr:colOff>
      <xdr:row>51</xdr:row>
      <xdr:rowOff>131445</xdr:rowOff>
    </xdr:from>
    <xdr:to>
      <xdr:col>24</xdr:col>
      <xdr:colOff>68580</xdr:colOff>
      <xdr:row>69</xdr:row>
      <xdr:rowOff>97155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48</xdr:row>
      <xdr:rowOff>129540</xdr:rowOff>
    </xdr:from>
    <xdr:to>
      <xdr:col>24</xdr:col>
      <xdr:colOff>830581</xdr:colOff>
      <xdr:row>50</xdr:row>
      <xdr:rowOff>139065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1" y="11292840"/>
          <a:ext cx="18775680"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47625</xdr:colOff>
      <xdr:row>1</xdr:row>
      <xdr:rowOff>333375</xdr:rowOff>
    </xdr:to>
    <xdr:sp macro="" textlink="">
      <xdr:nvSpPr>
        <xdr:cNvPr id="6" name="6 Pentágono">
          <a:hlinkClick xmlns:r="http://schemas.openxmlformats.org/officeDocument/2006/relationships" r:id="rId3"/>
          <a:extLst>
            <a:ext uri="{FF2B5EF4-FFF2-40B4-BE49-F238E27FC236}">
              <a16:creationId xmlns:a16="http://schemas.microsoft.com/office/drawing/2014/main" id="{97D44395-BCF8-488A-AC6B-4B2226D73FF2}"/>
            </a:ext>
          </a:extLst>
        </xdr:cNvPr>
        <xdr:cNvSpPr/>
      </xdr:nvSpPr>
      <xdr:spPr>
        <a:xfrm flipH="1">
          <a:off x="18097500" y="161925"/>
          <a:ext cx="8763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23</xdr:col>
      <xdr:colOff>339090</xdr:colOff>
      <xdr:row>1</xdr:row>
      <xdr:rowOff>438150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447676" y="171450"/>
          <a:ext cx="172211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ejecución t.i.</a:t>
          </a:r>
        </a:p>
      </xdr:txBody>
    </xdr:sp>
    <xdr:clientData/>
  </xdr:twoCellAnchor>
  <xdr:twoCellAnchor editAs="oneCell">
    <xdr:from>
      <xdr:col>1</xdr:col>
      <xdr:colOff>0</xdr:colOff>
      <xdr:row>2</xdr:row>
      <xdr:rowOff>0</xdr:rowOff>
    </xdr:from>
    <xdr:to>
      <xdr:col>23</xdr:col>
      <xdr:colOff>308609</xdr:colOff>
      <xdr:row>2</xdr:row>
      <xdr:rowOff>325755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447675" y="676275"/>
          <a:ext cx="1720214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25</xdr:row>
      <xdr:rowOff>9525</xdr:rowOff>
    </xdr:from>
    <xdr:to>
      <xdr:col>23</xdr:col>
      <xdr:colOff>245745</xdr:colOff>
      <xdr:row>27</xdr:row>
      <xdr:rowOff>15240</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476250" y="6057900"/>
          <a:ext cx="171069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765810</xdr:colOff>
      <xdr:row>4</xdr:row>
      <xdr:rowOff>129540</xdr:rowOff>
    </xdr:from>
    <xdr:to>
      <xdr:col>22</xdr:col>
      <xdr:colOff>381001</xdr:colOff>
      <xdr:row>22</xdr:row>
      <xdr:rowOff>59055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15241</xdr:colOff>
      <xdr:row>52</xdr:row>
      <xdr:rowOff>60960</xdr:rowOff>
    </xdr:from>
    <xdr:to>
      <xdr:col>22</xdr:col>
      <xdr:colOff>640081</xdr:colOff>
      <xdr:row>70</xdr:row>
      <xdr:rowOff>32386</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447673</xdr:colOff>
      <xdr:row>49</xdr:row>
      <xdr:rowOff>22860</xdr:rowOff>
    </xdr:from>
    <xdr:to>
      <xdr:col>23</xdr:col>
      <xdr:colOff>121921</xdr:colOff>
      <xdr:row>51</xdr:row>
      <xdr:rowOff>32385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447673" y="11399520"/>
          <a:ext cx="17505048"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152399</xdr:colOff>
      <xdr:row>1</xdr:row>
      <xdr:rowOff>495300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6F0D28B6-F82B-4A33-A508-EA60BB0D4303}"/>
            </a:ext>
          </a:extLst>
        </xdr:cNvPr>
        <xdr:cNvSpPr/>
      </xdr:nvSpPr>
      <xdr:spPr>
        <a:xfrm flipH="1">
          <a:off x="17887950" y="161925"/>
          <a:ext cx="981074"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57149</xdr:colOff>
      <xdr:row>1</xdr:row>
      <xdr:rowOff>0</xdr:rowOff>
    </xdr:from>
    <xdr:to>
      <xdr:col>19</xdr:col>
      <xdr:colOff>220979</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504824" y="161925"/>
          <a:ext cx="17192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civiles t.i. </a:t>
          </a:r>
        </a:p>
      </xdr:txBody>
    </xdr:sp>
    <xdr:clientData/>
  </xdr:twoCellAnchor>
  <xdr:twoCellAnchor editAs="oneCell">
    <xdr:from>
      <xdr:col>1</xdr:col>
      <xdr:colOff>19049</xdr:colOff>
      <xdr:row>2</xdr:row>
      <xdr:rowOff>28575</xdr:rowOff>
    </xdr:from>
    <xdr:to>
      <xdr:col>19</xdr:col>
      <xdr:colOff>182880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466724" y="704850"/>
          <a:ext cx="171926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45720</xdr:colOff>
      <xdr:row>50</xdr:row>
      <xdr:rowOff>9526</xdr:rowOff>
    </xdr:from>
    <xdr:to>
      <xdr:col>18</xdr:col>
      <xdr:colOff>1082040</xdr:colOff>
      <xdr:row>68</xdr:row>
      <xdr:rowOff>19050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46</xdr:row>
      <xdr:rowOff>133350</xdr:rowOff>
    </xdr:from>
    <xdr:to>
      <xdr:col>21</xdr:col>
      <xdr:colOff>504824</xdr:colOff>
      <xdr:row>48</xdr:row>
      <xdr:rowOff>142875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447675" y="10267950"/>
          <a:ext cx="1714499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847725</xdr:colOff>
      <xdr:row>5</xdr:row>
      <xdr:rowOff>76200</xdr:rowOff>
    </xdr:from>
    <xdr:to>
      <xdr:col>18</xdr:col>
      <xdr:colOff>304800</xdr:colOff>
      <xdr:row>22</xdr:row>
      <xdr:rowOff>152400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1</xdr:row>
      <xdr:rowOff>0</xdr:rowOff>
    </xdr:from>
    <xdr:to>
      <xdr:col>20</xdr:col>
      <xdr:colOff>20955</xdr:colOff>
      <xdr:row>1</xdr:row>
      <xdr:rowOff>409575</xdr:rowOff>
    </xdr:to>
    <xdr:sp macro="" textlink="">
      <xdr:nvSpPr>
        <xdr:cNvPr id="9" name="3 Pentágono">
          <a:hlinkClick xmlns:r="http://schemas.openxmlformats.org/officeDocument/2006/relationships" r:id="rId3"/>
          <a:extLst>
            <a:ext uri="{FF2B5EF4-FFF2-40B4-BE49-F238E27FC236}">
              <a16:creationId xmlns:a16="http://schemas.microsoft.com/office/drawing/2014/main" id="{4C2AD270-4620-44DA-9757-ADA8B632AAB0}"/>
            </a:ext>
          </a:extLst>
        </xdr:cNvPr>
        <xdr:cNvSpPr/>
      </xdr:nvSpPr>
      <xdr:spPr>
        <a:xfrm flipH="1">
          <a:off x="18829020" y="167640"/>
          <a:ext cx="95059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34637</xdr:colOff>
      <xdr:row>0</xdr:row>
      <xdr:rowOff>159328</xdr:rowOff>
    </xdr:from>
    <xdr:to>
      <xdr:col>13</xdr:col>
      <xdr:colOff>6928</xdr:colOff>
      <xdr:row>2</xdr:row>
      <xdr:rowOff>29268</xdr:rowOff>
    </xdr:to>
    <xdr:sp macro="" textlink="">
      <xdr:nvSpPr>
        <xdr:cNvPr id="2" name="1 Rectángulo redondeado">
          <a:extLst>
            <a:ext uri="{FF2B5EF4-FFF2-40B4-BE49-F238E27FC236}">
              <a16:creationId xmlns:a16="http://schemas.microsoft.com/office/drawing/2014/main" id="{AE66358A-28A3-496B-B867-19F5CF17C5C8}"/>
            </a:ext>
          </a:extLst>
        </xdr:cNvPr>
        <xdr:cNvSpPr/>
      </xdr:nvSpPr>
      <xdr:spPr>
        <a:xfrm>
          <a:off x="491837" y="159328"/>
          <a:ext cx="16896311" cy="89102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t.i.</a:t>
          </a:r>
        </a:p>
      </xdr:txBody>
    </xdr:sp>
    <xdr:clientData/>
  </xdr:twoCellAnchor>
  <xdr:twoCellAnchor editAs="oneCell">
    <xdr:from>
      <xdr:col>1</xdr:col>
      <xdr:colOff>0</xdr:colOff>
      <xdr:row>2</xdr:row>
      <xdr:rowOff>104775</xdr:rowOff>
    </xdr:from>
    <xdr:to>
      <xdr:col>13</xdr:col>
      <xdr:colOff>27709</xdr:colOff>
      <xdr:row>4</xdr:row>
      <xdr:rowOff>47625</xdr:rowOff>
    </xdr:to>
    <xdr:sp macro="" textlink="">
      <xdr:nvSpPr>
        <xdr:cNvPr id="3" name="2 Rectángulo redondeado">
          <a:extLst>
            <a:ext uri="{FF2B5EF4-FFF2-40B4-BE49-F238E27FC236}">
              <a16:creationId xmlns:a16="http://schemas.microsoft.com/office/drawing/2014/main" id="{9972A945-1DD7-4FCA-8D0B-3E400EDCD36F}"/>
            </a:ext>
          </a:extLst>
        </xdr:cNvPr>
        <xdr:cNvSpPr/>
      </xdr:nvSpPr>
      <xdr:spPr>
        <a:xfrm>
          <a:off x="457200" y="1133475"/>
          <a:ext cx="16951729" cy="79629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Anexo sobre suspensión de lanzamientos. 1º trimestre 2026</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38100</xdr:colOff>
      <xdr:row>27</xdr:row>
      <xdr:rowOff>161925</xdr:rowOff>
    </xdr:from>
    <xdr:to>
      <xdr:col>12</xdr:col>
      <xdr:colOff>72390</xdr:colOff>
      <xdr:row>30</xdr:row>
      <xdr:rowOff>17145</xdr:rowOff>
    </xdr:to>
    <xdr:sp macro="" textlink="">
      <xdr:nvSpPr>
        <xdr:cNvPr id="4" name="1 Rectángulo redondeado">
          <a:extLst>
            <a:ext uri="{FF2B5EF4-FFF2-40B4-BE49-F238E27FC236}">
              <a16:creationId xmlns:a16="http://schemas.microsoft.com/office/drawing/2014/main" id="{261E8CC3-D7DF-4163-8EDB-3D0133CD5672}"/>
            </a:ext>
          </a:extLst>
        </xdr:cNvPr>
        <xdr:cNvSpPr/>
      </xdr:nvSpPr>
      <xdr:spPr>
        <a:xfrm>
          <a:off x="495300" y="8239125"/>
          <a:ext cx="15624810" cy="89916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t.I.</a:t>
          </a:r>
        </a:p>
      </xdr:txBody>
    </xdr:sp>
    <xdr:clientData/>
  </xdr:twoCellAnchor>
  <xdr:twoCellAnchor>
    <xdr:from>
      <xdr:col>15</xdr:col>
      <xdr:colOff>0</xdr:colOff>
      <xdr:row>28</xdr:row>
      <xdr:rowOff>0</xdr:rowOff>
    </xdr:from>
    <xdr:to>
      <xdr:col>15</xdr:col>
      <xdr:colOff>950595</xdr:colOff>
      <xdr:row>28</xdr:row>
      <xdr:rowOff>409575</xdr:rowOff>
    </xdr:to>
    <xdr:sp macro="" textlink="">
      <xdr:nvSpPr>
        <xdr:cNvPr id="5" name="3 Pentágono">
          <a:hlinkClick xmlns:r="http://schemas.openxmlformats.org/officeDocument/2006/relationships" r:id="rId1"/>
          <a:extLst>
            <a:ext uri="{FF2B5EF4-FFF2-40B4-BE49-F238E27FC236}">
              <a16:creationId xmlns:a16="http://schemas.microsoft.com/office/drawing/2014/main" id="{75BA6758-7F76-4736-AF4E-CC54F31350DA}"/>
            </a:ext>
          </a:extLst>
        </xdr:cNvPr>
        <xdr:cNvSpPr/>
      </xdr:nvSpPr>
      <xdr:spPr>
        <a:xfrm flipH="1">
          <a:off x="20048220" y="8267700"/>
          <a:ext cx="95059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30</xdr:row>
      <xdr:rowOff>0</xdr:rowOff>
    </xdr:from>
    <xdr:to>
      <xdr:col>12</xdr:col>
      <xdr:colOff>76200</xdr:colOff>
      <xdr:row>31</xdr:row>
      <xdr:rowOff>55245</xdr:rowOff>
    </xdr:to>
    <xdr:sp macro="" textlink="">
      <xdr:nvSpPr>
        <xdr:cNvPr id="6" name="2 Rectángulo redondeado">
          <a:extLst>
            <a:ext uri="{FF2B5EF4-FFF2-40B4-BE49-F238E27FC236}">
              <a16:creationId xmlns:a16="http://schemas.microsoft.com/office/drawing/2014/main" id="{33CB0AAA-363D-4215-9475-631F30E18378}"/>
            </a:ext>
          </a:extLst>
        </xdr:cNvPr>
        <xdr:cNvSpPr/>
      </xdr:nvSpPr>
      <xdr:spPr>
        <a:xfrm>
          <a:off x="457200" y="9128760"/>
          <a:ext cx="15666720" cy="84010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Anexo sobre suspensión de lanzamientos. 1º trimestre 2026</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0</xdr:colOff>
      <xdr:row>1</xdr:row>
      <xdr:rowOff>0</xdr:rowOff>
    </xdr:from>
    <xdr:to>
      <xdr:col>13</xdr:col>
      <xdr:colOff>950595</xdr:colOff>
      <xdr:row>1</xdr:row>
      <xdr:rowOff>409575</xdr:rowOff>
    </xdr:to>
    <xdr:sp macro="" textlink="">
      <xdr:nvSpPr>
        <xdr:cNvPr id="7" name="3 Pentágono">
          <a:hlinkClick xmlns:r="http://schemas.openxmlformats.org/officeDocument/2006/relationships" r:id="rId1"/>
          <a:extLst>
            <a:ext uri="{FF2B5EF4-FFF2-40B4-BE49-F238E27FC236}">
              <a16:creationId xmlns:a16="http://schemas.microsoft.com/office/drawing/2014/main" id="{B647D04B-AC36-4BC4-BBB6-D8F8ACF89982}"/>
            </a:ext>
          </a:extLst>
        </xdr:cNvPr>
        <xdr:cNvSpPr/>
      </xdr:nvSpPr>
      <xdr:spPr>
        <a:xfrm flipH="1">
          <a:off x="17381220" y="175260"/>
          <a:ext cx="95059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47624</xdr:colOff>
      <xdr:row>0</xdr:row>
      <xdr:rowOff>95250</xdr:rowOff>
    </xdr:from>
    <xdr:to>
      <xdr:col>16</xdr:col>
      <xdr:colOff>140970</xdr:colOff>
      <xdr:row>2</xdr:row>
      <xdr:rowOff>173355</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504824" y="95250"/>
          <a:ext cx="17607916" cy="89344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de LO MERCANTIL T.I, SECCIONES de lo social T.I Y SECCIONES CIVILES T.I.</a:t>
          </a:r>
        </a:p>
      </xdr:txBody>
    </xdr:sp>
    <xdr:clientData/>
  </xdr:twoCellAnchor>
  <xdr:twoCellAnchor editAs="oneCell">
    <xdr:from>
      <xdr:col>1</xdr:col>
      <xdr:colOff>92652</xdr:colOff>
      <xdr:row>2</xdr:row>
      <xdr:rowOff>104775</xdr:rowOff>
    </xdr:from>
    <xdr:to>
      <xdr:col>16</xdr:col>
      <xdr:colOff>163830</xdr:colOff>
      <xdr:row>4</xdr:row>
      <xdr:rowOff>152400</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549852" y="920115"/>
          <a:ext cx="17578128" cy="60388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PRIMER TRIMESTRE 2026</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152400</xdr:colOff>
      <xdr:row>1</xdr:row>
      <xdr:rowOff>0</xdr:rowOff>
    </xdr:from>
    <xdr:to>
      <xdr:col>16</xdr:col>
      <xdr:colOff>1051560</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F821359D-E02B-414B-9949-D109BD2B4735}"/>
            </a:ext>
          </a:extLst>
        </xdr:cNvPr>
        <xdr:cNvSpPr/>
      </xdr:nvSpPr>
      <xdr:spPr>
        <a:xfrm flipH="1">
          <a:off x="18120360" y="167640"/>
          <a:ext cx="89916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148590</xdr:rowOff>
    </xdr:from>
    <xdr:to>
      <xdr:col>20</xdr:col>
      <xdr:colOff>723900</xdr:colOff>
      <xdr:row>1</xdr:row>
      <xdr:rowOff>407670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457200" y="148590"/>
          <a:ext cx="1746504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xdr:from>
      <xdr:col>1</xdr:col>
      <xdr:colOff>22860</xdr:colOff>
      <xdr:row>2</xdr:row>
      <xdr:rowOff>0</xdr:rowOff>
    </xdr:from>
    <xdr:to>
      <xdr:col>20</xdr:col>
      <xdr:colOff>739140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487680" y="670560"/>
          <a:ext cx="17449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20</xdr:col>
      <xdr:colOff>746759</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02920" y="6105525"/>
          <a:ext cx="1744217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0</xdr:colOff>
      <xdr:row>3</xdr:row>
      <xdr:rowOff>253364</xdr:rowOff>
    </xdr:from>
    <xdr:to>
      <xdr:col>20</xdr:col>
      <xdr:colOff>9525</xdr:colOff>
      <xdr:row>22</xdr:row>
      <xdr:rowOff>123825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769621</xdr:colOff>
      <xdr:row>49</xdr:row>
      <xdr:rowOff>142875</xdr:rowOff>
    </xdr:from>
    <xdr:to>
      <xdr:col>20</xdr:col>
      <xdr:colOff>53341</xdr:colOff>
      <xdr:row>67</xdr:row>
      <xdr:rowOff>116205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7" name="7 Pentágono">
          <a:hlinkClick xmlns:r="http://schemas.openxmlformats.org/officeDocument/2006/relationships" r:id="rId3"/>
          <a:extLst>
            <a:ext uri="{FF2B5EF4-FFF2-40B4-BE49-F238E27FC236}">
              <a16:creationId xmlns:a16="http://schemas.microsoft.com/office/drawing/2014/main" id="{500B33D1-582F-4BAA-B789-87D5C256F457}"/>
            </a:ext>
          </a:extLst>
        </xdr:cNvPr>
        <xdr:cNvSpPr/>
      </xdr:nvSpPr>
      <xdr:spPr>
        <a:xfrm flipH="1">
          <a:off x="18013680" y="160020"/>
          <a:ext cx="889635"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xdr:from>
      <xdr:col>1</xdr:col>
      <xdr:colOff>9525</xdr:colOff>
      <xdr:row>2</xdr:row>
      <xdr:rowOff>28575</xdr:rowOff>
    </xdr:from>
    <xdr:to>
      <xdr:col>20</xdr:col>
      <xdr:colOff>800099</xdr:colOff>
      <xdr:row>3</xdr:row>
      <xdr:rowOff>9525</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704850" y="733425"/>
          <a:ext cx="174688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15240</xdr:colOff>
      <xdr:row>3</xdr:row>
      <xdr:rowOff>270510</xdr:rowOff>
    </xdr:from>
    <xdr:to>
      <xdr:col>18</xdr:col>
      <xdr:colOff>601980</xdr:colOff>
      <xdr:row>21</xdr:row>
      <xdr:rowOff>175260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76201</xdr:colOff>
      <xdr:row>52</xdr:row>
      <xdr:rowOff>11432</xdr:rowOff>
    </xdr:from>
    <xdr:to>
      <xdr:col>19</xdr:col>
      <xdr:colOff>388620</xdr:colOff>
      <xdr:row>69</xdr:row>
      <xdr:rowOff>123826</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natural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455294</xdr:colOff>
      <xdr:row>1</xdr:row>
      <xdr:rowOff>66675</xdr:rowOff>
    </xdr:from>
    <xdr:to>
      <xdr:col>24</xdr:col>
      <xdr:colOff>22860</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455294" y="203835"/>
          <a:ext cx="16918306"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xdr:from>
      <xdr:col>1</xdr:col>
      <xdr:colOff>47624</xdr:colOff>
      <xdr:row>2</xdr:row>
      <xdr:rowOff>19050</xdr:rowOff>
    </xdr:from>
    <xdr:to>
      <xdr:col>24</xdr:col>
      <xdr:colOff>38100</xdr:colOff>
      <xdr:row>3</xdr:row>
      <xdr:rowOff>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04824" y="887730"/>
          <a:ext cx="16884016" cy="33147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457199</xdr:colOff>
      <xdr:row>23</xdr:row>
      <xdr:rowOff>407670</xdr:rowOff>
    </xdr:from>
    <xdr:to>
      <xdr:col>24</xdr:col>
      <xdr:colOff>38100</xdr:colOff>
      <xdr:row>25</xdr:row>
      <xdr:rowOff>7620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457199" y="6153150"/>
          <a:ext cx="16931641" cy="36957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66675</xdr:colOff>
      <xdr:row>3</xdr:row>
      <xdr:rowOff>186691</xdr:rowOff>
    </xdr:from>
    <xdr:to>
      <xdr:col>23</xdr:col>
      <xdr:colOff>571499</xdr:colOff>
      <xdr:row>21</xdr:row>
      <xdr:rowOff>192405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830580</xdr:colOff>
      <xdr:row>51</xdr:row>
      <xdr:rowOff>160019</xdr:rowOff>
    </xdr:from>
    <xdr:to>
      <xdr:col>23</xdr:col>
      <xdr:colOff>213360</xdr:colOff>
      <xdr:row>69</xdr:row>
      <xdr:rowOff>163830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48</xdr:row>
      <xdr:rowOff>152400</xdr:rowOff>
    </xdr:from>
    <xdr:to>
      <xdr:col>23</xdr:col>
      <xdr:colOff>838200</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485772" y="11681460"/>
          <a:ext cx="16849728" cy="32766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57150</xdr:colOff>
      <xdr:row>1</xdr:row>
      <xdr:rowOff>419100</xdr:rowOff>
    </xdr:to>
    <xdr:sp macro="" textlink="">
      <xdr:nvSpPr>
        <xdr:cNvPr id="4" name="7 Pentágono">
          <a:hlinkClick xmlns:r="http://schemas.openxmlformats.org/officeDocument/2006/relationships" r:id="rId3"/>
          <a:extLst>
            <a:ext uri="{FF2B5EF4-FFF2-40B4-BE49-F238E27FC236}">
              <a16:creationId xmlns:a16="http://schemas.microsoft.com/office/drawing/2014/main" id="{50AFDC89-0C41-4DF6-973B-159B99C33498}"/>
            </a:ext>
          </a:extLst>
        </xdr:cNvPr>
        <xdr:cNvSpPr/>
      </xdr:nvSpPr>
      <xdr:spPr>
        <a:xfrm flipH="1">
          <a:off x="18211800" y="137160"/>
          <a:ext cx="91059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76202</xdr:colOff>
      <xdr:row>0</xdr:row>
      <xdr:rowOff>171450</xdr:rowOff>
    </xdr:from>
    <xdr:to>
      <xdr:col>20</xdr:col>
      <xdr:colOff>746759</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533402" y="171450"/>
          <a:ext cx="17617437" cy="43434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xdr:from>
      <xdr:col>1</xdr:col>
      <xdr:colOff>171450</xdr:colOff>
      <xdr:row>1</xdr:row>
      <xdr:rowOff>476250</xdr:rowOff>
    </xdr:from>
    <xdr:to>
      <xdr:col>20</xdr:col>
      <xdr:colOff>769620</xdr:colOff>
      <xdr:row>3</xdr:row>
      <xdr:rowOff>104776</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28650" y="681990"/>
          <a:ext cx="17545050" cy="57340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455295</xdr:colOff>
      <xdr:row>23</xdr:row>
      <xdr:rowOff>409575</xdr:rowOff>
    </xdr:from>
    <xdr:to>
      <xdr:col>20</xdr:col>
      <xdr:colOff>769620</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455295" y="6216015"/>
          <a:ext cx="1771840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8</xdr:col>
      <xdr:colOff>47625</xdr:colOff>
      <xdr:row>3</xdr:row>
      <xdr:rowOff>318134</xdr:rowOff>
    </xdr:from>
    <xdr:to>
      <xdr:col>19</xdr:col>
      <xdr:colOff>531494</xdr:colOff>
      <xdr:row>22</xdr:row>
      <xdr:rowOff>26670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45720</xdr:colOff>
      <xdr:row>52</xdr:row>
      <xdr:rowOff>45722</xdr:rowOff>
    </xdr:from>
    <xdr:to>
      <xdr:col>20</xdr:col>
      <xdr:colOff>53341</xdr:colOff>
      <xdr:row>69</xdr:row>
      <xdr:rowOff>169545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20</xdr:col>
      <xdr:colOff>807720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476250" y="12009120"/>
          <a:ext cx="1773555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142876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9C996F25-29E0-4EC5-A843-79CEAFA2A3B0}"/>
            </a:ext>
          </a:extLst>
        </xdr:cNvPr>
        <xdr:cNvSpPr/>
      </xdr:nvSpPr>
      <xdr:spPr>
        <a:xfrm flipH="1">
          <a:off x="18356580" y="205740"/>
          <a:ext cx="98869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38100</xdr:colOff>
      <xdr:row>1</xdr:row>
      <xdr:rowOff>19050</xdr:rowOff>
    </xdr:from>
    <xdr:ext cx="17487900" cy="419100"/>
    <xdr:sp macro="" textlink="">
      <xdr:nvSpPr>
        <xdr:cNvPr id="2" name="1 Rectángulo redondeado">
          <a:extLst>
            <a:ext uri="{FF2B5EF4-FFF2-40B4-BE49-F238E27FC236}">
              <a16:creationId xmlns:a16="http://schemas.microsoft.com/office/drawing/2014/main" id="{22DEFA08-0EF8-433B-8A55-D0656EF740F2}"/>
            </a:ext>
          </a:extLst>
        </xdr:cNvPr>
        <xdr:cNvSpPr/>
      </xdr:nvSpPr>
      <xdr:spPr>
        <a:xfrm>
          <a:off x="495300" y="179070"/>
          <a:ext cx="17487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28574</xdr:colOff>
      <xdr:row>2</xdr:row>
      <xdr:rowOff>9525</xdr:rowOff>
    </xdr:from>
    <xdr:ext cx="17497426" cy="333375"/>
    <xdr:sp macro="" textlink="">
      <xdr:nvSpPr>
        <xdr:cNvPr id="3" name="2 Rectángulo redondeado">
          <a:extLst>
            <a:ext uri="{FF2B5EF4-FFF2-40B4-BE49-F238E27FC236}">
              <a16:creationId xmlns:a16="http://schemas.microsoft.com/office/drawing/2014/main" id="{1AF36B02-0965-42D8-B41A-92D55F279238}"/>
            </a:ext>
          </a:extLst>
        </xdr:cNvPr>
        <xdr:cNvSpPr/>
      </xdr:nvSpPr>
      <xdr:spPr>
        <a:xfrm>
          <a:off x="485774" y="680085"/>
          <a:ext cx="174974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447674</xdr:colOff>
      <xdr:row>24</xdr:row>
      <xdr:rowOff>200025</xdr:rowOff>
    </xdr:from>
    <xdr:ext cx="17554575" cy="333375"/>
    <xdr:sp macro="" textlink="">
      <xdr:nvSpPr>
        <xdr:cNvPr id="4" name="3 Rectángulo redondeado">
          <a:extLst>
            <a:ext uri="{FF2B5EF4-FFF2-40B4-BE49-F238E27FC236}">
              <a16:creationId xmlns:a16="http://schemas.microsoft.com/office/drawing/2014/main" id="{227FD4C2-308B-495D-87C8-4B2E44518B74}"/>
            </a:ext>
          </a:extLst>
        </xdr:cNvPr>
        <xdr:cNvSpPr/>
      </xdr:nvSpPr>
      <xdr:spPr>
        <a:xfrm>
          <a:off x="447674" y="6048375"/>
          <a:ext cx="17554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7</xdr:col>
      <xdr:colOff>807720</xdr:colOff>
      <xdr:row>3</xdr:row>
      <xdr:rowOff>106680</xdr:rowOff>
    </xdr:from>
    <xdr:to>
      <xdr:col>19</xdr:col>
      <xdr:colOff>373380</xdr:colOff>
      <xdr:row>21</xdr:row>
      <xdr:rowOff>68580</xdr:rowOff>
    </xdr:to>
    <xdr:graphicFrame macro="">
      <xdr:nvGraphicFramePr>
        <xdr:cNvPr id="5" name="Gráfico 4">
          <a:extLst>
            <a:ext uri="{FF2B5EF4-FFF2-40B4-BE49-F238E27FC236}">
              <a16:creationId xmlns:a16="http://schemas.microsoft.com/office/drawing/2014/main" id="{6FE0A55B-337A-4C87-A190-250E0CCF2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1</xdr:row>
      <xdr:rowOff>0</xdr:rowOff>
    </xdr:from>
    <xdr:to>
      <xdr:col>22</xdr:col>
      <xdr:colOff>175260</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DCEEC921-94FE-4CE2-9F73-765423D0F218}"/>
            </a:ext>
          </a:extLst>
        </xdr:cNvPr>
        <xdr:cNvSpPr/>
      </xdr:nvSpPr>
      <xdr:spPr>
        <a:xfrm flipH="1">
          <a:off x="18230850" y="161925"/>
          <a:ext cx="994410"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66676</xdr:colOff>
      <xdr:row>0</xdr:row>
      <xdr:rowOff>152400</xdr:rowOff>
    </xdr:from>
    <xdr:ext cx="17392650" cy="457200"/>
    <xdr:sp macro="" textlink="">
      <xdr:nvSpPr>
        <xdr:cNvPr id="2" name="1 Rectángulo redondeado">
          <a:extLst>
            <a:ext uri="{FF2B5EF4-FFF2-40B4-BE49-F238E27FC236}">
              <a16:creationId xmlns:a16="http://schemas.microsoft.com/office/drawing/2014/main" id="{ED5BBE89-6B69-446E-8657-28DF9635F6E0}"/>
            </a:ext>
          </a:extLst>
        </xdr:cNvPr>
        <xdr:cNvSpPr/>
      </xdr:nvSpPr>
      <xdr:spPr>
        <a:xfrm>
          <a:off x="647701" y="152400"/>
          <a:ext cx="17392650" cy="457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oneCellAnchor>
  <xdr:oneCellAnchor>
    <xdr:from>
      <xdr:col>1</xdr:col>
      <xdr:colOff>28574</xdr:colOff>
      <xdr:row>1</xdr:row>
      <xdr:rowOff>504825</xdr:rowOff>
    </xdr:from>
    <xdr:ext cx="17428846" cy="333375"/>
    <xdr:sp macro="" textlink="">
      <xdr:nvSpPr>
        <xdr:cNvPr id="3" name="2 Rectángulo redondeado">
          <a:extLst>
            <a:ext uri="{FF2B5EF4-FFF2-40B4-BE49-F238E27FC236}">
              <a16:creationId xmlns:a16="http://schemas.microsoft.com/office/drawing/2014/main" id="{A7251B47-9670-46D1-BFF4-D8273C378A0F}"/>
            </a:ext>
          </a:extLst>
        </xdr:cNvPr>
        <xdr:cNvSpPr/>
      </xdr:nvSpPr>
      <xdr:spPr>
        <a:xfrm>
          <a:off x="622934" y="672465"/>
          <a:ext cx="1742884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28574</xdr:colOff>
      <xdr:row>24</xdr:row>
      <xdr:rowOff>85725</xdr:rowOff>
    </xdr:from>
    <xdr:ext cx="17367886" cy="333375"/>
    <xdr:sp macro="" textlink="">
      <xdr:nvSpPr>
        <xdr:cNvPr id="4" name="3 Rectángulo redondeado">
          <a:extLst>
            <a:ext uri="{FF2B5EF4-FFF2-40B4-BE49-F238E27FC236}">
              <a16:creationId xmlns:a16="http://schemas.microsoft.com/office/drawing/2014/main" id="{B14D631F-BCF4-4EA6-AADE-746812F38CC4}"/>
            </a:ext>
          </a:extLst>
        </xdr:cNvPr>
        <xdr:cNvSpPr/>
      </xdr:nvSpPr>
      <xdr:spPr>
        <a:xfrm>
          <a:off x="622934" y="5983605"/>
          <a:ext cx="1736788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22859</xdr:colOff>
      <xdr:row>4</xdr:row>
      <xdr:rowOff>22860</xdr:rowOff>
    </xdr:from>
    <xdr:to>
      <xdr:col>18</xdr:col>
      <xdr:colOff>510540</xdr:colOff>
      <xdr:row>21</xdr:row>
      <xdr:rowOff>175260</xdr:rowOff>
    </xdr:to>
    <xdr:graphicFrame macro="">
      <xdr:nvGraphicFramePr>
        <xdr:cNvPr id="5" name="Gráfico 4">
          <a:extLst>
            <a:ext uri="{FF2B5EF4-FFF2-40B4-BE49-F238E27FC236}">
              <a16:creationId xmlns:a16="http://schemas.microsoft.com/office/drawing/2014/main" id="{395B3605-1050-45A4-B4C0-CC605E19A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742949</xdr:colOff>
      <xdr:row>1</xdr:row>
      <xdr:rowOff>0</xdr:rowOff>
    </xdr:from>
    <xdr:to>
      <xdr:col>22</xdr:col>
      <xdr:colOff>34289</xdr:colOff>
      <xdr:row>1</xdr:row>
      <xdr:rowOff>476250</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92005585-17E8-426C-B11D-B826761628E9}"/>
            </a:ext>
          </a:extLst>
        </xdr:cNvPr>
        <xdr:cNvSpPr/>
      </xdr:nvSpPr>
      <xdr:spPr>
        <a:xfrm flipH="1">
          <a:off x="18316574" y="161925"/>
          <a:ext cx="920115" cy="4762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241;o%202025/Datos%20sobre%20el%20efecto%20de%20la%20crisis%20en%20los%20juzgados%20de%20lo%20mercantil%201T%202025.xlsx" TargetMode="External"/><Relationship Id="rId2" Type="http://schemas.openxmlformats.org/officeDocument/2006/relationships/externalLinkPath" Target="file:///K:\00%20CRISIS\A&#241;o%202025\Datos%20sobre%20el%20efecto%20de%20la%20crisis%20en%20los%20juzgados%20de%20lo%20mercantil%201T%202025.xlsx" TargetMode="External"/><Relationship Id="rId1" Type="http://schemas.openxmlformats.org/officeDocument/2006/relationships/externalLinkPath" Target="/00%20CRISIS/A&#241;o%202025/Datos%20sobre%20el%20efecto%20de%20la%20crisis%20en%20los%20juzgados%20de%20lo%20mercantil%201T%20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241;o%202025/Efecto%20crisis%201&#186;%20trim%20A&#241;o%202025%20bis/Datos%20sobre%20el%20efecto%20de%20la%20crisis%20en%20los%20juzgados%20de%20lo%20mercantil%201T%202025%20-%20con%20Microempresas.xlsx" TargetMode="External"/><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00%20CRISIS/A&#241;o%202025/Efecto%20crisis%201&#186;%20trim%20A&#241;o%202025%20bis/Datos%20sobre%20el%20efecto%20de%20la%20crisis%20en%20los%20juzgados%20de%20lo%20mercantil%201T%202025%20-%20con%20Microempre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secutivos declarados TSJ"/>
      <sheetName val="Provinci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B6" t="str">
            <v>ANDALUCÍA</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O371"/>
  <sheetViews>
    <sheetView topLeftCell="A17" zoomScale="110" zoomScaleNormal="110" workbookViewId="0"/>
  </sheetViews>
  <sheetFormatPr baseColWidth="10" defaultColWidth="11.42578125" defaultRowHeight="14.25" x14ac:dyDescent="0.2"/>
  <cols>
    <col min="1" max="1" width="12.5703125" style="4" customWidth="1"/>
    <col min="2" max="2" width="88.42578125" style="4" customWidth="1"/>
    <col min="3" max="13" width="12.5703125" style="4" customWidth="1"/>
    <col min="14" max="14" width="18.42578125" style="4" customWidth="1"/>
    <col min="15" max="16" width="12.5703125" style="4" customWidth="1"/>
    <col min="17" max="17" width="14.85546875" style="4" customWidth="1"/>
    <col min="18" max="19" width="12.5703125" style="4" customWidth="1"/>
    <col min="20" max="16384" width="11.42578125" style="4"/>
  </cols>
  <sheetData>
    <row r="1" spans="1:15" ht="14.25" customHeight="1" x14ac:dyDescent="0.25">
      <c r="A1" s="156"/>
      <c r="B1" s="3"/>
      <c r="C1" s="3"/>
      <c r="D1" s="3"/>
      <c r="E1" s="3"/>
      <c r="F1" s="3"/>
      <c r="G1" s="3"/>
      <c r="H1" s="2"/>
      <c r="I1" s="2"/>
      <c r="J1" s="2"/>
      <c r="K1" s="2"/>
    </row>
    <row r="2" spans="1:15" ht="14.25" customHeight="1" x14ac:dyDescent="0.2">
      <c r="A2" s="2"/>
      <c r="B2" s="2"/>
      <c r="C2" s="2"/>
      <c r="E2" s="5"/>
      <c r="F2" s="6"/>
      <c r="G2" s="6"/>
      <c r="H2" s="6"/>
      <c r="I2" s="6"/>
      <c r="J2" s="6"/>
      <c r="K2" s="2"/>
    </row>
    <row r="3" spans="1:15" ht="14.25" customHeight="1" x14ac:dyDescent="0.2">
      <c r="A3" s="2"/>
      <c r="B3" s="2"/>
      <c r="C3" s="2"/>
      <c r="E3" s="6"/>
      <c r="F3" s="6"/>
      <c r="G3" s="6"/>
      <c r="H3" s="6"/>
      <c r="I3" s="6"/>
      <c r="J3" s="6"/>
      <c r="K3" s="2"/>
    </row>
    <row r="4" spans="1:15" ht="14.25" customHeight="1" x14ac:dyDescent="0.25">
      <c r="A4" s="157"/>
      <c r="B4" s="2"/>
      <c r="C4" s="2"/>
      <c r="E4" s="5"/>
      <c r="F4" s="6"/>
      <c r="G4" s="6"/>
      <c r="H4" s="6"/>
      <c r="I4" s="6"/>
      <c r="J4" s="6"/>
      <c r="K4" s="2"/>
    </row>
    <row r="5" spans="1:15" ht="14.25" customHeight="1" x14ac:dyDescent="0.25">
      <c r="A5" s="159"/>
      <c r="B5" s="160"/>
      <c r="C5" s="160"/>
      <c r="D5" s="2"/>
      <c r="E5" s="2"/>
      <c r="F5" s="7"/>
      <c r="G5" s="7"/>
      <c r="H5" s="7"/>
      <c r="I5" s="2"/>
      <c r="J5" s="2"/>
      <c r="K5" s="2"/>
    </row>
    <row r="6" spans="1:15" ht="14.25" customHeight="1" x14ac:dyDescent="0.25">
      <c r="A6" s="159"/>
      <c r="B6" s="161"/>
      <c r="C6" s="161"/>
      <c r="D6" s="2"/>
      <c r="E6" s="2"/>
      <c r="F6" s="2"/>
      <c r="G6" s="2"/>
      <c r="H6" s="2"/>
      <c r="I6" s="2"/>
      <c r="J6" s="2"/>
      <c r="K6" s="2"/>
    </row>
    <row r="7" spans="1:15" ht="14.25" customHeight="1" x14ac:dyDescent="0.25">
      <c r="A7" s="158"/>
      <c r="B7" s="8"/>
      <c r="C7" s="8"/>
      <c r="D7" s="2"/>
      <c r="E7" s="2"/>
      <c r="F7" s="2"/>
      <c r="G7" s="2"/>
      <c r="H7" s="2"/>
      <c r="I7" s="2"/>
      <c r="J7" s="2"/>
      <c r="K7" s="2"/>
    </row>
    <row r="8" spans="1:15" ht="14.25" customHeight="1" x14ac:dyDescent="0.25">
      <c r="A8" s="158"/>
      <c r="B8" s="8"/>
      <c r="C8" s="8"/>
      <c r="D8" s="2"/>
      <c r="E8" s="2"/>
      <c r="F8" s="2"/>
      <c r="G8" s="2"/>
      <c r="H8" s="2"/>
      <c r="I8" s="2"/>
      <c r="J8" s="2"/>
      <c r="K8" s="2"/>
    </row>
    <row r="9" spans="1:15" ht="14.25" customHeight="1" x14ac:dyDescent="0.25">
      <c r="A9" s="159"/>
      <c r="B9" s="95"/>
      <c r="C9" s="95"/>
      <c r="M9" s="2"/>
    </row>
    <row r="10" spans="1:15" ht="14.25" customHeight="1" x14ac:dyDescent="0.25">
      <c r="A10" s="158"/>
      <c r="B10" s="9"/>
      <c r="C10" s="9"/>
      <c r="M10" s="2"/>
    </row>
    <row r="11" spans="1:15" ht="14.25" customHeight="1" x14ac:dyDescent="0.25">
      <c r="A11" s="158"/>
      <c r="B11" s="9"/>
      <c r="C11" s="9"/>
      <c r="M11" s="2"/>
    </row>
    <row r="12" spans="1:15" ht="14.25" customHeight="1" x14ac:dyDescent="0.25">
      <c r="A12" s="158"/>
      <c r="B12" s="9"/>
      <c r="C12" s="9"/>
    </row>
    <row r="13" spans="1:15" ht="14.25" customHeight="1" x14ac:dyDescent="0.25">
      <c r="A13" s="157"/>
      <c r="B13" s="28"/>
    </row>
    <row r="14" spans="1:15" ht="20.25" customHeight="1" x14ac:dyDescent="0.2">
      <c r="B14" s="172" t="s">
        <v>0</v>
      </c>
      <c r="C14" s="111"/>
      <c r="D14" s="111"/>
      <c r="E14" s="111"/>
      <c r="F14" s="111"/>
      <c r="G14" s="111"/>
      <c r="H14" s="111"/>
      <c r="I14" s="111"/>
      <c r="J14" s="111"/>
      <c r="K14" s="111"/>
      <c r="L14" s="111"/>
      <c r="M14" s="111"/>
      <c r="N14" s="111"/>
      <c r="O14" s="111"/>
    </row>
    <row r="15" spans="1:15" ht="22.5" customHeight="1" x14ac:dyDescent="0.25">
      <c r="B15" s="172" t="s">
        <v>1</v>
      </c>
      <c r="C15" s="162"/>
      <c r="D15" s="163" t="s">
        <v>3</v>
      </c>
      <c r="E15" s="162"/>
      <c r="F15" s="162"/>
      <c r="G15" s="162"/>
      <c r="H15" s="162"/>
      <c r="I15" s="162"/>
      <c r="J15" s="162"/>
      <c r="K15" s="162"/>
      <c r="L15" s="162"/>
      <c r="M15" s="162"/>
      <c r="N15" s="162"/>
      <c r="O15" s="162"/>
    </row>
    <row r="16" spans="1:15" ht="22.5" customHeight="1" x14ac:dyDescent="0.25">
      <c r="B16" s="163" t="s">
        <v>2</v>
      </c>
      <c r="C16" s="162"/>
      <c r="D16" s="172" t="s">
        <v>5</v>
      </c>
      <c r="E16" s="162"/>
      <c r="F16" s="162"/>
      <c r="G16" s="162"/>
      <c r="H16" s="162"/>
      <c r="I16" s="162"/>
      <c r="J16" s="162"/>
      <c r="K16" s="162"/>
      <c r="L16" s="162"/>
      <c r="M16" s="162"/>
      <c r="N16" s="162"/>
      <c r="O16" s="162"/>
    </row>
    <row r="17" spans="2:15" ht="22.5" customHeight="1" x14ac:dyDescent="0.2">
      <c r="B17" s="172" t="s">
        <v>4</v>
      </c>
      <c r="C17" s="162"/>
      <c r="D17" s="172" t="s">
        <v>7</v>
      </c>
      <c r="M17" s="162"/>
      <c r="N17" s="162"/>
      <c r="O17" s="162"/>
    </row>
    <row r="18" spans="2:15" ht="22.5" customHeight="1" x14ac:dyDescent="0.25">
      <c r="B18" s="172" t="s">
        <v>6</v>
      </c>
      <c r="D18" s="163" t="s">
        <v>10</v>
      </c>
    </row>
    <row r="19" spans="2:15" ht="22.5" customHeight="1" x14ac:dyDescent="0.2">
      <c r="B19" s="172" t="s">
        <v>8</v>
      </c>
      <c r="D19" s="172" t="s">
        <v>12</v>
      </c>
      <c r="E19" s="162"/>
      <c r="F19" s="162"/>
      <c r="G19" s="162"/>
      <c r="H19" s="162"/>
    </row>
    <row r="20" spans="2:15" ht="22.5" customHeight="1" x14ac:dyDescent="0.2">
      <c r="B20" s="172" t="s">
        <v>9</v>
      </c>
      <c r="D20" s="172" t="s">
        <v>14</v>
      </c>
      <c r="E20" s="162"/>
      <c r="F20" s="162"/>
      <c r="G20" s="162"/>
      <c r="H20" s="162"/>
      <c r="I20" s="162"/>
      <c r="J20" s="162"/>
      <c r="K20" s="162"/>
      <c r="L20" s="162"/>
    </row>
    <row r="21" spans="2:15" ht="22.5" customHeight="1" x14ac:dyDescent="0.2">
      <c r="B21" s="172" t="s">
        <v>11</v>
      </c>
      <c r="C21" s="162"/>
      <c r="D21" s="172" t="s">
        <v>16</v>
      </c>
      <c r="E21" s="162"/>
      <c r="F21" s="162"/>
      <c r="G21" s="162"/>
      <c r="H21" s="162"/>
      <c r="I21" s="162"/>
      <c r="J21" s="162"/>
      <c r="K21" s="162"/>
      <c r="L21" s="162"/>
      <c r="M21" s="162"/>
      <c r="N21" s="162"/>
      <c r="O21" s="162"/>
    </row>
    <row r="22" spans="2:15" ht="22.5" customHeight="1" x14ac:dyDescent="0.2">
      <c r="B22" s="172" t="s">
        <v>13</v>
      </c>
      <c r="C22" s="162"/>
      <c r="D22" s="172" t="s">
        <v>18</v>
      </c>
      <c r="E22" s="162"/>
      <c r="F22" s="162"/>
      <c r="G22" s="162"/>
      <c r="H22" s="162"/>
      <c r="I22" s="162"/>
      <c r="J22" s="162"/>
      <c r="K22" s="162"/>
      <c r="L22" s="162"/>
      <c r="M22" s="162"/>
      <c r="N22" s="162"/>
      <c r="O22" s="162"/>
    </row>
    <row r="23" spans="2:15" ht="22.5" customHeight="1" x14ac:dyDescent="0.2">
      <c r="B23" s="172" t="s">
        <v>15</v>
      </c>
      <c r="C23" s="162"/>
      <c r="D23" s="172" t="s">
        <v>20</v>
      </c>
      <c r="E23" s="162"/>
      <c r="F23" s="162"/>
      <c r="G23" s="162"/>
      <c r="H23" s="162"/>
      <c r="I23" s="162"/>
      <c r="J23" s="162"/>
      <c r="K23" s="162"/>
      <c r="L23" s="162"/>
      <c r="M23" s="162"/>
      <c r="N23" s="162"/>
      <c r="O23" s="162"/>
    </row>
    <row r="24" spans="2:15" ht="22.5" customHeight="1" x14ac:dyDescent="0.2">
      <c r="B24" s="172" t="s">
        <v>17</v>
      </c>
      <c r="C24" s="162"/>
      <c r="D24" s="172" t="s">
        <v>21</v>
      </c>
      <c r="E24" s="162"/>
      <c r="F24" s="162"/>
      <c r="G24" s="162"/>
      <c r="H24" s="162"/>
      <c r="I24" s="162"/>
      <c r="J24" s="162"/>
      <c r="K24" s="162"/>
      <c r="L24" s="162"/>
      <c r="M24" s="162"/>
      <c r="N24" s="162"/>
      <c r="O24" s="162"/>
    </row>
    <row r="25" spans="2:15" ht="22.5" customHeight="1" x14ac:dyDescent="0.2">
      <c r="B25" s="172" t="s">
        <v>19</v>
      </c>
      <c r="C25" s="162"/>
      <c r="D25" s="172" t="s">
        <v>23</v>
      </c>
      <c r="E25" s="162"/>
      <c r="F25" s="162"/>
      <c r="G25" s="162"/>
      <c r="H25" s="162"/>
      <c r="I25" s="162"/>
      <c r="J25" s="162"/>
      <c r="K25" s="162"/>
      <c r="L25" s="162"/>
      <c r="M25" s="162"/>
      <c r="N25" s="162"/>
      <c r="O25" s="162"/>
    </row>
    <row r="26" spans="2:15" ht="22.5" customHeight="1" x14ac:dyDescent="0.2">
      <c r="B26" s="172" t="s">
        <v>336</v>
      </c>
      <c r="C26" s="162"/>
      <c r="D26" s="172" t="s">
        <v>25</v>
      </c>
      <c r="E26" s="162"/>
      <c r="F26" s="162"/>
      <c r="G26" s="162"/>
      <c r="H26" s="162"/>
      <c r="I26" s="162"/>
      <c r="J26" s="162"/>
      <c r="K26" s="162"/>
      <c r="L26" s="162"/>
      <c r="M26" s="162"/>
      <c r="N26" s="162"/>
      <c r="O26" s="162"/>
    </row>
    <row r="27" spans="2:15" ht="22.5" customHeight="1" x14ac:dyDescent="0.2">
      <c r="B27" s="172" t="s">
        <v>22</v>
      </c>
      <c r="C27" s="162"/>
      <c r="D27" s="172" t="s">
        <v>27</v>
      </c>
      <c r="E27" s="162"/>
      <c r="F27" s="162"/>
      <c r="G27" s="162"/>
      <c r="H27" s="162"/>
      <c r="I27" s="162"/>
      <c r="J27" s="162"/>
      <c r="K27" s="162"/>
      <c r="L27" s="162"/>
      <c r="M27" s="162"/>
      <c r="N27" s="162"/>
      <c r="O27" s="162"/>
    </row>
    <row r="28" spans="2:15" ht="22.5" customHeight="1" x14ac:dyDescent="0.2">
      <c r="B28" s="172" t="s">
        <v>24</v>
      </c>
      <c r="C28" s="162" t="s">
        <v>312</v>
      </c>
      <c r="D28" s="172" t="s">
        <v>328</v>
      </c>
      <c r="E28" s="172"/>
      <c r="F28" s="172"/>
      <c r="G28" s="172"/>
      <c r="H28" s="162"/>
      <c r="I28" s="162"/>
      <c r="J28" s="162"/>
      <c r="K28" s="162"/>
      <c r="L28" s="162"/>
      <c r="M28" s="162"/>
      <c r="N28" s="162"/>
      <c r="O28" s="162"/>
    </row>
    <row r="29" spans="2:15" ht="22.5" customHeight="1" x14ac:dyDescent="0.25">
      <c r="B29" s="172" t="s">
        <v>26</v>
      </c>
      <c r="C29" s="162"/>
      <c r="D29" s="163"/>
      <c r="E29" s="172"/>
      <c r="F29" s="172"/>
      <c r="G29" s="172"/>
      <c r="H29" s="162"/>
      <c r="I29" s="162"/>
      <c r="J29" s="162"/>
      <c r="K29" s="162"/>
      <c r="L29" s="162"/>
      <c r="M29" s="162"/>
      <c r="N29" s="162"/>
      <c r="O29" s="162"/>
    </row>
    <row r="30" spans="2:15" ht="22.5" customHeight="1" x14ac:dyDescent="0.2">
      <c r="B30" s="172" t="s">
        <v>28</v>
      </c>
      <c r="C30" s="162"/>
      <c r="D30" s="172"/>
      <c r="E30" s="172"/>
      <c r="F30" s="172"/>
      <c r="G30" s="172"/>
      <c r="H30" s="162"/>
      <c r="I30" s="162"/>
      <c r="J30" s="162"/>
      <c r="K30" s="162"/>
      <c r="L30" s="162"/>
      <c r="M30" s="162"/>
      <c r="N30" s="162"/>
      <c r="O30" s="162"/>
    </row>
    <row r="31" spans="2:15" ht="22.5" customHeight="1" x14ac:dyDescent="0.2">
      <c r="B31" s="172" t="s">
        <v>29</v>
      </c>
      <c r="C31" s="162"/>
      <c r="D31" s="172" t="s">
        <v>335</v>
      </c>
      <c r="E31" s="162"/>
      <c r="F31" s="162"/>
      <c r="G31" s="162"/>
      <c r="H31"/>
      <c r="I31"/>
      <c r="J31"/>
      <c r="K31"/>
      <c r="L31"/>
      <c r="M31" s="162"/>
      <c r="N31" s="162"/>
      <c r="O31" s="162"/>
    </row>
    <row r="32" spans="2:15" ht="22.5" customHeight="1" x14ac:dyDescent="0.2">
      <c r="B32"/>
      <c r="C32"/>
      <c r="D32"/>
      <c r="E32"/>
      <c r="F32"/>
      <c r="G32"/>
      <c r="H32"/>
      <c r="I32"/>
      <c r="J32"/>
      <c r="K32" s="28"/>
      <c r="L32" s="28"/>
      <c r="M32"/>
      <c r="N32"/>
    </row>
    <row r="33" spans="2:14" ht="22.5" customHeight="1" x14ac:dyDescent="0.2">
      <c r="B33" s="28"/>
      <c r="C33" s="28"/>
      <c r="D33" s="28"/>
      <c r="E33" s="28"/>
      <c r="F33" s="28"/>
      <c r="G33" s="28"/>
      <c r="H33" s="28"/>
      <c r="I33" s="28"/>
      <c r="J33" s="28"/>
      <c r="M33" s="28"/>
      <c r="N33" s="28"/>
    </row>
    <row r="34" spans="2:14" ht="22.5" customHeight="1" x14ac:dyDescent="0.25">
      <c r="B34" s="184" t="s">
        <v>310</v>
      </c>
      <c r="C34" s="185"/>
      <c r="D34" s="185"/>
      <c r="E34" s="185"/>
      <c r="F34" s="185"/>
      <c r="G34" s="185"/>
      <c r="H34" s="185"/>
      <c r="I34" s="185"/>
      <c r="J34" s="185"/>
    </row>
    <row r="35" spans="2:14" ht="22.5" customHeight="1" x14ac:dyDescent="0.2">
      <c r="B35" s="187" t="s">
        <v>340</v>
      </c>
      <c r="C35" s="187"/>
      <c r="D35" s="187"/>
      <c r="E35" s="187"/>
      <c r="F35" s="187"/>
      <c r="G35" s="187"/>
      <c r="H35" s="185"/>
      <c r="I35" s="185"/>
      <c r="J35" s="185"/>
    </row>
    <row r="36" spans="2:14" ht="22.5" customHeight="1" x14ac:dyDescent="0.2"/>
    <row r="37" spans="2:14" ht="22.5" customHeight="1" x14ac:dyDescent="0.2"/>
    <row r="38" spans="2:14" ht="22.5" customHeight="1" x14ac:dyDescent="0.2"/>
    <row r="39" spans="2:14" ht="22.5" customHeight="1" x14ac:dyDescent="0.2"/>
    <row r="40" spans="2:14" ht="22.5" customHeight="1" x14ac:dyDescent="0.2"/>
    <row r="41" spans="2:14" ht="22.5" customHeight="1" x14ac:dyDescent="0.2"/>
    <row r="42" spans="2:14" ht="22.5" customHeight="1" x14ac:dyDescent="0.2"/>
    <row r="43" spans="2:14" ht="14.25" customHeight="1" x14ac:dyDescent="0.2"/>
    <row r="44" spans="2:14" ht="14.25" customHeight="1" x14ac:dyDescent="0.2">
      <c r="B44" s="12"/>
    </row>
    <row r="45" spans="2:14" ht="14.25" customHeight="1" x14ac:dyDescent="0.2">
      <c r="B45" s="12"/>
    </row>
    <row r="46" spans="2:14" ht="14.25" customHeight="1" x14ac:dyDescent="0.2">
      <c r="B46" s="12"/>
    </row>
    <row r="47" spans="2:14" ht="14.25" customHeight="1" x14ac:dyDescent="0.2">
      <c r="B47" s="12"/>
    </row>
    <row r="48" spans="2:14" ht="14.25" customHeight="1" x14ac:dyDescent="0.2">
      <c r="B48" s="12"/>
    </row>
    <row r="49" spans="2:2" ht="14.25" customHeight="1" x14ac:dyDescent="0.2">
      <c r="B49" s="12"/>
    </row>
    <row r="50" spans="2:2" ht="14.25" customHeight="1" x14ac:dyDescent="0.2">
      <c r="B50" s="12"/>
    </row>
    <row r="51" spans="2:2" ht="14.25" customHeight="1" x14ac:dyDescent="0.2">
      <c r="B51" s="12"/>
    </row>
    <row r="52" spans="2:2" ht="14.25" customHeight="1" x14ac:dyDescent="0.2"/>
    <row r="53" spans="2:2" ht="14.25" customHeight="1" x14ac:dyDescent="0.2"/>
    <row r="54" spans="2:2" ht="14.25" customHeight="1" x14ac:dyDescent="0.2"/>
    <row r="55" spans="2:2" ht="14.25" customHeight="1" x14ac:dyDescent="0.2"/>
    <row r="56" spans="2:2" ht="14.25" customHeight="1" x14ac:dyDescent="0.2"/>
    <row r="57" spans="2:2" ht="14.25" customHeight="1" x14ac:dyDescent="0.2"/>
    <row r="58" spans="2:2" ht="14.25" customHeight="1" x14ac:dyDescent="0.2"/>
    <row r="59" spans="2:2" ht="14.25" customHeight="1" x14ac:dyDescent="0.2"/>
    <row r="60" spans="2:2" ht="14.25" customHeight="1" x14ac:dyDescent="0.2"/>
    <row r="61" spans="2:2" ht="14.25" customHeight="1" x14ac:dyDescent="0.2"/>
    <row r="62" spans="2:2" ht="14.25" customHeight="1" x14ac:dyDescent="0.2"/>
    <row r="63" spans="2:2" ht="14.25" customHeight="1" x14ac:dyDescent="0.2"/>
    <row r="64" spans="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sheetData>
  <phoneticPr fontId="0" type="noConversion"/>
  <hyperlinks>
    <hyperlink ref="B14" location="'Resumen'!A1" display="Resumen" xr:uid="{AF480E1F-A447-4518-9D8B-29C21A02D240}"/>
    <hyperlink ref="B30" location="'PEM de continuación TSJ'!A1" display="PEM de continuación TSJ" xr:uid="{7D4F7C6B-B003-4905-B1B0-64834F93F01D}"/>
    <hyperlink ref="B29" location="'PEM aperturados TSJ'!A1" display="Procedimientos Especiales de Microempresas aperturados por TSJ" xr:uid="{F38897B2-ADCA-4123-AB48-AEEA4F4008B7}"/>
    <hyperlink ref="B28" location="'PEM presentados TSJ total'!A1" display="PEM presentados TSJ total" xr:uid="{B830F197-6C35-4F15-A039-9595DF032DFA}"/>
    <hyperlink ref="B27" location="'PEM TSJ  pers nat'!A1" display="Procedimientos Especiales de Microempresas presentados por TSJ. Persona natural" xr:uid="{38872F2D-7916-4CF5-ADE5-72AF0BEF9DE6}"/>
    <hyperlink ref="B26" location="'PEM TSJ persona jurídica'!A1" display="Procedimientos Especiales de  Microempresas presentados por TSJ. Persona jurídica" xr:uid="{D5BD18D7-58E3-406D-81F4-4C142EAFED3E}"/>
    <hyperlink ref="B25" location="'Concurs.sin masa declarados TSJ'!A1" display="Concursos sin masa declarados por TSJ" xr:uid="{3B71CCB0-1FB8-4097-944F-E71EE2DD4C4E}"/>
    <hyperlink ref="B24" location="'E.R.E's TSJ'!A1" display="E.R.E's TSJ" xr:uid="{796643C8-E9DB-43A7-A0F9-D0DE36C5CB3C}"/>
    <hyperlink ref="B23" location="'Concursos Liquidación TSJ'!A1" display="Liquidación de concursos iniciados por TSJ" xr:uid="{666F6B7C-3C06-43DE-9F41-7301A22D935D}"/>
    <hyperlink ref="B22" location="'Concursos Convenio TSJ'!A1" display="Concursos Convenio TSJ" xr:uid="{A0E45E73-1659-4C48-A24B-5526E7268B22}"/>
    <hyperlink ref="B21" location="'Concursos declarados TSJ'!A1" display="Concursos declarados por TSJ" xr:uid="{7A3E9242-3CA1-4789-A5DF-72D61D81FA0A}"/>
    <hyperlink ref="B20" location="'Total concursos TSJ'!A1" display="Total concursos TSJ" xr:uid="{5F1D3425-E99E-4A72-AB9B-6FF3086DF6E1}"/>
    <hyperlink ref="B19" location="'Concursos TSJ pers. nat.no emp '!A1" display="Concursos TSJ pers. nat.no emp " xr:uid="{F4B3C88C-5FC5-439A-B732-D140C53298B8}"/>
    <hyperlink ref="B18" location="'Concursos TSJ pers. nat.empres'!A1" display="Concursos TSJ pers. nat.empres" xr:uid="{12AACDA0-4CEC-4F13-A87A-DE48F05B814C}"/>
    <hyperlink ref="B17" location="'Concursos TSJ pers. jurid. '!A1" display="Total concursos de personas jurídicas presentados " xr:uid="{21C302C4-8ED6-48FC-BB58-E0D1763C5F71}"/>
    <hyperlink ref="B15" location="'Definiciones y conceptos'!A1" display="Definiciones y conceptos" xr:uid="{BD36B701-187D-423C-B77D-BA54A1AF5FC5}"/>
    <hyperlink ref="B31" location="'PEM de liquidación TSJ'!A1" display="PEM de liquidación TSJ" xr:uid="{86B15A4F-E91C-4A90-AA60-3F960F9932D1}"/>
    <hyperlink ref="D17" location="'Recl. cantidad TSJ'!A1" display="Recl. cantidad TSJ" xr:uid="{549F99EF-A2EB-4B35-95FB-E15BCA1F1143}"/>
    <hyperlink ref="D16" location="'Despidos presentados TSJ'!A1" display="Despidos presentados TSJ" xr:uid="{AF735C22-5322-47E9-8D47-41C705FF5C82}"/>
    <hyperlink ref="D27" location="'Verb. pos. ocupas'!A1" display="Verbales posesorios por ocupación ilegal de viviendas ingresados" xr:uid="{AFDD6575-5A20-40A1-91A5-AF7FFD89F6D6}"/>
    <hyperlink ref="D26" location="'Lanzamientos. Otros TSJ'!A1" display="Otros lanzamientos practicados " xr:uid="{FD4B3D32-5B2A-4E42-9598-E8C7CF739CCD}"/>
    <hyperlink ref="D25" location="'Lanzamientos L.A.U  TSJ'!A1" display="Lanzamientos practicados como consecuencia de procedimientos derivados de la Ley de Arrendamientos Urbanos " xr:uid="{4571F7EE-8A76-4132-935C-0FBAE4BF2D80}"/>
    <hyperlink ref="D24" location="'Lanzamientos E.hipotecaria TSJ'!A1" display="Lanzamientos E.hipotecaria TSJ" xr:uid="{E5C78A9C-BD4A-4319-AC4C-BB89194EE6E8}"/>
    <hyperlink ref="D23" location="'Lanzamientos practic. total TSJ'!A1" display="Total lanzamientos practicados " xr:uid="{18B7A501-1E41-4F6C-9F88-2285A5366A1C}"/>
    <hyperlink ref="D22" location="'Lanzamientos con Cump ptivo TSJ'!A1" display="Lanzamientos con Cump ptivo TSJ" xr:uid="{BA8FF2DB-653B-4C5E-8433-C90C570A180F}"/>
    <hyperlink ref="D21" location="'Lanzamientos SC recibidos TSJ'!A1" display="Lanzamientos recibidos en los Servicios Comunes por TSJ" xr:uid="{4A07D4CA-AF90-4944-BE73-CE021FC8ED13}"/>
    <hyperlink ref="D20" location="'Monitorios presentados TSJ  '!A1" display="Procedimientos Monitorios presentados " xr:uid="{E427A622-82B0-4327-A57B-CEBE48CEFA30}"/>
    <hyperlink ref="D19" location="'Ej. Hipot. presentados TSJ '!A1" display="Ej. Hipot. presentados TSJ " xr:uid="{03551018-9B32-41DA-94B7-181A60FEFBA8}"/>
    <hyperlink ref="D31" location="'Provincias'!A1" display="DATOS PROVINCIALES PRIMER TRIMESTRE 2025" xr:uid="{3DF55783-3EA9-4D72-AD3D-9EB4123FE592}"/>
    <hyperlink ref="B34" location="'Nota falta datos lanzamientos'!A1" display="Nota: " xr:uid="{91B845D2-DE8C-4D25-B415-3099A07763C1}"/>
    <hyperlink ref="D28" location="'Anexo Suspensión Lanzamientos'!A1" display="Anexo suspensión de lanzamientos." xr:uid="{638C3CBD-A9F2-44D6-9A85-6BE3357E0EC4}"/>
  </hyperlinks>
  <pageMargins left="0.75" right="0.75" top="1" bottom="1" header="0" footer="0"/>
  <pageSetup paperSize="9" scale="4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0175-17AF-41EC-A7F4-643FAB6D63A9}">
  <sheetPr codeName="Hoja18"/>
  <dimension ref="B2:Q45"/>
  <sheetViews>
    <sheetView zoomScaleNormal="100" workbookViewId="0"/>
  </sheetViews>
  <sheetFormatPr baseColWidth="10" defaultColWidth="11.42578125" defaultRowHeight="12.75" x14ac:dyDescent="0.2"/>
  <cols>
    <col min="1" max="1" width="8.7109375" style="118" customWidth="1"/>
    <col min="2" max="2" width="33.140625" style="118" customWidth="1"/>
    <col min="3" max="19" width="12.28515625" style="118" customWidth="1"/>
    <col min="20" max="20" width="16.7109375" style="118" customWidth="1"/>
    <col min="21" max="90" width="12.28515625" style="118" customWidth="1"/>
    <col min="91" max="16384" width="11.42578125" style="118"/>
  </cols>
  <sheetData>
    <row r="2" spans="2:17" ht="40.5" customHeight="1" x14ac:dyDescent="0.25">
      <c r="B2" s="136"/>
      <c r="C2" s="135"/>
      <c r="D2" s="135"/>
      <c r="Q2" s="89"/>
    </row>
    <row r="3" spans="2:17" s="132" customFormat="1" ht="28.5" customHeight="1" x14ac:dyDescent="0.2">
      <c r="B3" s="142"/>
      <c r="C3" s="133"/>
      <c r="D3" s="133"/>
    </row>
    <row r="4" spans="2:17" ht="15" x14ac:dyDescent="0.2">
      <c r="B4" s="141"/>
    </row>
    <row r="5" spans="2:17" ht="39" customHeight="1" x14ac:dyDescent="0.2">
      <c r="C5" s="129" t="s">
        <v>106</v>
      </c>
      <c r="D5" s="129" t="s">
        <v>302</v>
      </c>
      <c r="E5" s="129" t="s">
        <v>304</v>
      </c>
      <c r="F5" s="130" t="s">
        <v>311</v>
      </c>
      <c r="G5" s="129" t="s">
        <v>332</v>
      </c>
    </row>
    <row r="6" spans="2:17" ht="17.100000000000001" customHeight="1" thickBot="1" x14ac:dyDescent="0.25">
      <c r="B6" s="122" t="s">
        <v>178</v>
      </c>
      <c r="C6" s="127">
        <v>266</v>
      </c>
      <c r="D6" s="127">
        <v>221</v>
      </c>
      <c r="E6" s="127">
        <v>197</v>
      </c>
      <c r="F6" s="127">
        <v>311</v>
      </c>
      <c r="G6" s="127">
        <v>296</v>
      </c>
    </row>
    <row r="7" spans="2:17" ht="17.100000000000001" customHeight="1" thickBot="1" x14ac:dyDescent="0.25">
      <c r="B7" s="122" t="s">
        <v>179</v>
      </c>
      <c r="C7" s="127">
        <v>41</v>
      </c>
      <c r="D7" s="127">
        <v>21</v>
      </c>
      <c r="E7" s="127">
        <v>15</v>
      </c>
      <c r="F7" s="127">
        <v>38</v>
      </c>
      <c r="G7" s="127">
        <v>24</v>
      </c>
    </row>
    <row r="8" spans="2:17" ht="17.100000000000001" customHeight="1" thickBot="1" x14ac:dyDescent="0.25">
      <c r="B8" s="122" t="s">
        <v>180</v>
      </c>
      <c r="C8" s="127">
        <v>23</v>
      </c>
      <c r="D8" s="127">
        <v>9</v>
      </c>
      <c r="E8" s="127">
        <v>5</v>
      </c>
      <c r="F8" s="127">
        <v>10</v>
      </c>
      <c r="G8" s="127">
        <v>11</v>
      </c>
    </row>
    <row r="9" spans="2:17" ht="17.100000000000001" customHeight="1" thickBot="1" x14ac:dyDescent="0.25">
      <c r="B9" s="122" t="s">
        <v>181</v>
      </c>
      <c r="C9" s="127">
        <v>16</v>
      </c>
      <c r="D9" s="127">
        <v>23</v>
      </c>
      <c r="E9" s="127">
        <v>21</v>
      </c>
      <c r="F9" s="127">
        <v>7</v>
      </c>
      <c r="G9" s="127">
        <v>6</v>
      </c>
    </row>
    <row r="10" spans="2:17" ht="17.100000000000001" customHeight="1" thickBot="1" x14ac:dyDescent="0.25">
      <c r="B10" s="122" t="s">
        <v>182</v>
      </c>
      <c r="C10" s="127">
        <v>23</v>
      </c>
      <c r="D10" s="127">
        <v>14</v>
      </c>
      <c r="E10" s="127">
        <v>6</v>
      </c>
      <c r="F10" s="127">
        <v>15</v>
      </c>
      <c r="G10" s="127">
        <v>13</v>
      </c>
    </row>
    <row r="11" spans="2:17" ht="17.100000000000001" customHeight="1" thickBot="1" x14ac:dyDescent="0.25">
      <c r="B11" s="122" t="s">
        <v>183</v>
      </c>
      <c r="C11" s="127">
        <v>5</v>
      </c>
      <c r="D11" s="127">
        <v>4</v>
      </c>
      <c r="E11" s="127">
        <v>2</v>
      </c>
      <c r="F11" s="127">
        <v>10</v>
      </c>
      <c r="G11" s="127">
        <v>8</v>
      </c>
    </row>
    <row r="12" spans="2:17" ht="17.100000000000001" customHeight="1" thickBot="1" x14ac:dyDescent="0.25">
      <c r="B12" s="122" t="s">
        <v>184</v>
      </c>
      <c r="C12" s="127">
        <v>32</v>
      </c>
      <c r="D12" s="127">
        <v>26</v>
      </c>
      <c r="E12" s="127">
        <v>13</v>
      </c>
      <c r="F12" s="127">
        <v>19</v>
      </c>
      <c r="G12" s="127">
        <v>16</v>
      </c>
    </row>
    <row r="13" spans="2:17" ht="17.100000000000001" customHeight="1" thickBot="1" x14ac:dyDescent="0.25">
      <c r="B13" s="122" t="s">
        <v>185</v>
      </c>
      <c r="C13" s="127">
        <v>19</v>
      </c>
      <c r="D13" s="127">
        <v>12</v>
      </c>
      <c r="E13" s="127">
        <v>18</v>
      </c>
      <c r="F13" s="127">
        <v>17</v>
      </c>
      <c r="G13" s="127">
        <v>9</v>
      </c>
    </row>
    <row r="14" spans="2:17" ht="17.100000000000001" customHeight="1" thickBot="1" x14ac:dyDescent="0.25">
      <c r="B14" s="122" t="s">
        <v>186</v>
      </c>
      <c r="C14" s="127">
        <v>94</v>
      </c>
      <c r="D14" s="127">
        <v>195</v>
      </c>
      <c r="E14" s="127">
        <v>105</v>
      </c>
      <c r="F14" s="127">
        <v>108</v>
      </c>
      <c r="G14" s="127">
        <v>130</v>
      </c>
    </row>
    <row r="15" spans="2:17" ht="17.100000000000001" customHeight="1" thickBot="1" x14ac:dyDescent="0.25">
      <c r="B15" s="122" t="s">
        <v>187</v>
      </c>
      <c r="C15" s="127">
        <v>60</v>
      </c>
      <c r="D15" s="127">
        <v>50</v>
      </c>
      <c r="E15" s="127">
        <v>33</v>
      </c>
      <c r="F15" s="127">
        <v>47</v>
      </c>
      <c r="G15" s="127">
        <v>33</v>
      </c>
    </row>
    <row r="16" spans="2:17" ht="17.100000000000001" customHeight="1" thickBot="1" x14ac:dyDescent="0.25">
      <c r="B16" s="122" t="s">
        <v>188</v>
      </c>
      <c r="C16" s="127">
        <v>37</v>
      </c>
      <c r="D16" s="127">
        <v>19</v>
      </c>
      <c r="E16" s="127">
        <v>11</v>
      </c>
      <c r="F16" s="127">
        <v>7</v>
      </c>
      <c r="G16" s="127">
        <v>12</v>
      </c>
    </row>
    <row r="17" spans="2:11" ht="17.100000000000001" customHeight="1" thickBot="1" x14ac:dyDescent="0.25">
      <c r="B17" s="122" t="s">
        <v>189</v>
      </c>
      <c r="C17" s="127">
        <v>74</v>
      </c>
      <c r="D17" s="127">
        <v>74</v>
      </c>
      <c r="E17" s="127">
        <v>64</v>
      </c>
      <c r="F17" s="127">
        <v>57</v>
      </c>
      <c r="G17" s="127">
        <v>42</v>
      </c>
    </row>
    <row r="18" spans="2:11" ht="17.100000000000001" customHeight="1" thickBot="1" x14ac:dyDescent="0.25">
      <c r="B18" s="122" t="s">
        <v>190</v>
      </c>
      <c r="C18" s="127">
        <v>76</v>
      </c>
      <c r="D18" s="127">
        <v>34</v>
      </c>
      <c r="E18" s="127">
        <v>364</v>
      </c>
      <c r="F18" s="127">
        <v>415</v>
      </c>
      <c r="G18" s="127">
        <v>352</v>
      </c>
    </row>
    <row r="19" spans="2:11" ht="17.100000000000001" customHeight="1" thickBot="1" x14ac:dyDescent="0.25">
      <c r="B19" s="122" t="s">
        <v>191</v>
      </c>
      <c r="C19" s="127">
        <v>21</v>
      </c>
      <c r="D19" s="127">
        <v>31</v>
      </c>
      <c r="E19" s="127">
        <v>17</v>
      </c>
      <c r="F19" s="127">
        <v>19</v>
      </c>
      <c r="G19" s="127">
        <v>33</v>
      </c>
    </row>
    <row r="20" spans="2:11" ht="17.100000000000001" customHeight="1" thickBot="1" x14ac:dyDescent="0.25">
      <c r="B20" s="122" t="s">
        <v>192</v>
      </c>
      <c r="C20" s="127">
        <v>15</v>
      </c>
      <c r="D20" s="127">
        <v>17</v>
      </c>
      <c r="E20" s="127">
        <v>10</v>
      </c>
      <c r="F20" s="127">
        <v>35</v>
      </c>
      <c r="G20" s="127">
        <v>15</v>
      </c>
    </row>
    <row r="21" spans="2:11" ht="17.100000000000001" customHeight="1" thickBot="1" x14ac:dyDescent="0.25">
      <c r="B21" s="122" t="s">
        <v>193</v>
      </c>
      <c r="C21" s="127">
        <v>18</v>
      </c>
      <c r="D21" s="127">
        <v>10</v>
      </c>
      <c r="E21" s="127">
        <v>20</v>
      </c>
      <c r="F21" s="127">
        <v>42</v>
      </c>
      <c r="G21" s="127">
        <v>32</v>
      </c>
    </row>
    <row r="22" spans="2:11" ht="17.100000000000001" customHeight="1" thickBot="1" x14ac:dyDescent="0.25">
      <c r="B22" s="122" t="s">
        <v>194</v>
      </c>
      <c r="C22" s="127">
        <v>3</v>
      </c>
      <c r="D22" s="127">
        <v>1</v>
      </c>
      <c r="E22" s="127">
        <v>0</v>
      </c>
      <c r="F22" s="127">
        <v>6</v>
      </c>
      <c r="G22" s="127">
        <v>9</v>
      </c>
    </row>
    <row r="23" spans="2:11" ht="17.100000000000001" customHeight="1" thickBot="1" x14ac:dyDescent="0.25">
      <c r="B23" s="120" t="s">
        <v>195</v>
      </c>
      <c r="C23" s="126">
        <v>823</v>
      </c>
      <c r="D23" s="126">
        <v>761</v>
      </c>
      <c r="E23" s="126">
        <v>901</v>
      </c>
      <c r="F23" s="126">
        <v>1163</v>
      </c>
      <c r="G23" s="126">
        <v>1041</v>
      </c>
    </row>
    <row r="24" spans="2:11" ht="25.5" customHeight="1" x14ac:dyDescent="0.2">
      <c r="K24" s="125"/>
    </row>
    <row r="25" spans="2:11" ht="33.75" customHeight="1" x14ac:dyDescent="0.2">
      <c r="B25" s="124"/>
      <c r="C25" s="124"/>
      <c r="D25" s="124"/>
      <c r="E25" s="124"/>
    </row>
    <row r="27" spans="2:11" ht="39" customHeight="1" x14ac:dyDescent="0.2">
      <c r="C27" s="123" t="s">
        <v>331</v>
      </c>
    </row>
    <row r="28" spans="2:11" ht="17.100000000000001" customHeight="1" thickBot="1" x14ac:dyDescent="0.25">
      <c r="B28" s="122" t="s">
        <v>178</v>
      </c>
      <c r="C28" s="121">
        <f t="shared" ref="C28:C45" si="0">+IF(C6&gt;0,(G6-C6)/C6,"-")</f>
        <v>0.11278195488721804</v>
      </c>
    </row>
    <row r="29" spans="2:11" ht="17.100000000000001" customHeight="1" thickBot="1" x14ac:dyDescent="0.25">
      <c r="B29" s="122" t="s">
        <v>179</v>
      </c>
      <c r="C29" s="121">
        <f t="shared" si="0"/>
        <v>-0.41463414634146339</v>
      </c>
    </row>
    <row r="30" spans="2:11" ht="17.100000000000001" customHeight="1" thickBot="1" x14ac:dyDescent="0.25">
      <c r="B30" s="122" t="s">
        <v>180</v>
      </c>
      <c r="C30" s="121">
        <f t="shared" si="0"/>
        <v>-0.52173913043478259</v>
      </c>
    </row>
    <row r="31" spans="2:11" ht="17.100000000000001" customHeight="1" thickBot="1" x14ac:dyDescent="0.25">
      <c r="B31" s="122" t="s">
        <v>181</v>
      </c>
      <c r="C31" s="121">
        <f t="shared" si="0"/>
        <v>-0.625</v>
      </c>
    </row>
    <row r="32" spans="2:11" ht="17.100000000000001" customHeight="1" thickBot="1" x14ac:dyDescent="0.25">
      <c r="B32" s="122" t="s">
        <v>182</v>
      </c>
      <c r="C32" s="121">
        <f t="shared" si="0"/>
        <v>-0.43478260869565216</v>
      </c>
    </row>
    <row r="33" spans="2:3" ht="17.100000000000001" customHeight="1" thickBot="1" x14ac:dyDescent="0.25">
      <c r="B33" s="122" t="s">
        <v>183</v>
      </c>
      <c r="C33" s="121">
        <f t="shared" si="0"/>
        <v>0.6</v>
      </c>
    </row>
    <row r="34" spans="2:3" ht="17.100000000000001" customHeight="1" thickBot="1" x14ac:dyDescent="0.25">
      <c r="B34" s="122" t="s">
        <v>184</v>
      </c>
      <c r="C34" s="121">
        <f t="shared" si="0"/>
        <v>-0.5</v>
      </c>
    </row>
    <row r="35" spans="2:3" ht="17.100000000000001" customHeight="1" thickBot="1" x14ac:dyDescent="0.25">
      <c r="B35" s="122" t="s">
        <v>185</v>
      </c>
      <c r="C35" s="121">
        <f t="shared" si="0"/>
        <v>-0.52631578947368418</v>
      </c>
    </row>
    <row r="36" spans="2:3" ht="17.100000000000001" customHeight="1" thickBot="1" x14ac:dyDescent="0.25">
      <c r="B36" s="122" t="s">
        <v>186</v>
      </c>
      <c r="C36" s="121">
        <f t="shared" si="0"/>
        <v>0.38297872340425532</v>
      </c>
    </row>
    <row r="37" spans="2:3" ht="17.100000000000001" customHeight="1" thickBot="1" x14ac:dyDescent="0.25">
      <c r="B37" s="122" t="s">
        <v>187</v>
      </c>
      <c r="C37" s="121">
        <f t="shared" si="0"/>
        <v>-0.45</v>
      </c>
    </row>
    <row r="38" spans="2:3" ht="17.100000000000001" customHeight="1" thickBot="1" x14ac:dyDescent="0.25">
      <c r="B38" s="122" t="s">
        <v>188</v>
      </c>
      <c r="C38" s="121">
        <f t="shared" si="0"/>
        <v>-0.67567567567567566</v>
      </c>
    </row>
    <row r="39" spans="2:3" ht="17.100000000000001" customHeight="1" thickBot="1" x14ac:dyDescent="0.25">
      <c r="B39" s="122" t="s">
        <v>189</v>
      </c>
      <c r="C39" s="121">
        <f t="shared" si="0"/>
        <v>-0.43243243243243246</v>
      </c>
    </row>
    <row r="40" spans="2:3" ht="17.100000000000001" customHeight="1" thickBot="1" x14ac:dyDescent="0.25">
      <c r="B40" s="122" t="s">
        <v>190</v>
      </c>
      <c r="C40" s="121">
        <f t="shared" si="0"/>
        <v>3.6315789473684212</v>
      </c>
    </row>
    <row r="41" spans="2:3" ht="17.100000000000001" customHeight="1" thickBot="1" x14ac:dyDescent="0.25">
      <c r="B41" s="122" t="s">
        <v>191</v>
      </c>
      <c r="C41" s="121">
        <f t="shared" si="0"/>
        <v>0.5714285714285714</v>
      </c>
    </row>
    <row r="42" spans="2:3" ht="17.100000000000001" customHeight="1" thickBot="1" x14ac:dyDescent="0.25">
      <c r="B42" s="122" t="s">
        <v>192</v>
      </c>
      <c r="C42" s="121">
        <f t="shared" si="0"/>
        <v>0</v>
      </c>
    </row>
    <row r="43" spans="2:3" ht="17.100000000000001" customHeight="1" thickBot="1" x14ac:dyDescent="0.25">
      <c r="B43" s="122" t="s">
        <v>193</v>
      </c>
      <c r="C43" s="121">
        <f t="shared" si="0"/>
        <v>0.77777777777777779</v>
      </c>
    </row>
    <row r="44" spans="2:3" ht="17.100000000000001" customHeight="1" thickBot="1" x14ac:dyDescent="0.25">
      <c r="B44" s="122" t="s">
        <v>194</v>
      </c>
      <c r="C44" s="121">
        <f t="shared" si="0"/>
        <v>2</v>
      </c>
    </row>
    <row r="45" spans="2:3" ht="17.100000000000001" customHeight="1" thickBot="1" x14ac:dyDescent="0.25">
      <c r="B45" s="120" t="s">
        <v>195</v>
      </c>
      <c r="C45" s="119">
        <f t="shared" si="0"/>
        <v>0.2648845686512758</v>
      </c>
    </row>
  </sheetData>
  <pageMargins left="0.75" right="0.75" top="1" bottom="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E3F8-5A7D-4C59-982A-7B5DEE461FAF}">
  <sheetPr codeName="Hoja19"/>
  <dimension ref="B2:R45"/>
  <sheetViews>
    <sheetView topLeftCell="A18" zoomScaleNormal="100" workbookViewId="0"/>
  </sheetViews>
  <sheetFormatPr baseColWidth="10" defaultColWidth="11.42578125" defaultRowHeight="12.75" x14ac:dyDescent="0.2"/>
  <cols>
    <col min="1" max="1" width="6.7109375" style="118" customWidth="1"/>
    <col min="2" max="2" width="33.85546875" style="118" customWidth="1"/>
    <col min="3" max="66" width="12.28515625" style="118" customWidth="1"/>
    <col min="67" max="16384" width="11.42578125" style="118"/>
  </cols>
  <sheetData>
    <row r="2" spans="2:18" ht="40.5" customHeight="1" x14ac:dyDescent="0.25">
      <c r="B2" s="136"/>
      <c r="R2" s="89"/>
    </row>
    <row r="3" spans="2:18" s="132" customFormat="1" ht="28.5" customHeight="1" x14ac:dyDescent="0.2">
      <c r="B3" s="142"/>
    </row>
    <row r="5" spans="2:18" ht="39" customHeight="1" x14ac:dyDescent="0.2">
      <c r="C5" s="129" t="s">
        <v>106</v>
      </c>
      <c r="D5" s="129" t="s">
        <v>302</v>
      </c>
      <c r="E5" s="129" t="s">
        <v>304</v>
      </c>
      <c r="F5" s="130" t="s">
        <v>311</v>
      </c>
      <c r="G5" s="129" t="s">
        <v>330</v>
      </c>
    </row>
    <row r="6" spans="2:18" s="132" customFormat="1" ht="17.100000000000001" customHeight="1" thickBot="1" x14ac:dyDescent="0.25">
      <c r="B6" s="122" t="s">
        <v>178</v>
      </c>
      <c r="C6" s="127">
        <v>2</v>
      </c>
      <c r="D6" s="127">
        <v>5</v>
      </c>
      <c r="E6" s="127">
        <v>2</v>
      </c>
      <c r="F6" s="139">
        <v>3</v>
      </c>
      <c r="G6" s="139">
        <v>4</v>
      </c>
    </row>
    <row r="7" spans="2:18" s="132" customFormat="1" ht="17.100000000000001" customHeight="1" thickBot="1" x14ac:dyDescent="0.25">
      <c r="B7" s="122" t="s">
        <v>179</v>
      </c>
      <c r="C7" s="127">
        <v>2</v>
      </c>
      <c r="D7" s="127">
        <v>2</v>
      </c>
      <c r="E7" s="127">
        <v>2</v>
      </c>
      <c r="F7" s="139">
        <v>0</v>
      </c>
      <c r="G7" s="139">
        <v>2</v>
      </c>
    </row>
    <row r="8" spans="2:18" s="132" customFormat="1" ht="17.100000000000001" customHeight="1" thickBot="1" x14ac:dyDescent="0.25">
      <c r="B8" s="122" t="s">
        <v>180</v>
      </c>
      <c r="C8" s="127">
        <v>4</v>
      </c>
      <c r="D8" s="127">
        <v>0</v>
      </c>
      <c r="E8" s="127">
        <v>0</v>
      </c>
      <c r="F8" s="139">
        <v>2</v>
      </c>
      <c r="G8" s="139">
        <v>0</v>
      </c>
    </row>
    <row r="9" spans="2:18" s="132" customFormat="1" ht="17.100000000000001" customHeight="1" thickBot="1" x14ac:dyDescent="0.25">
      <c r="B9" s="122" t="s">
        <v>181</v>
      </c>
      <c r="C9" s="127">
        <v>0</v>
      </c>
      <c r="D9" s="127">
        <v>2</v>
      </c>
      <c r="E9" s="127">
        <v>1</v>
      </c>
      <c r="F9" s="139">
        <v>5</v>
      </c>
      <c r="G9" s="139">
        <v>0</v>
      </c>
    </row>
    <row r="10" spans="2:18" s="132" customFormat="1" ht="17.100000000000001" customHeight="1" thickBot="1" x14ac:dyDescent="0.25">
      <c r="B10" s="122" t="s">
        <v>182</v>
      </c>
      <c r="C10" s="127">
        <v>1</v>
      </c>
      <c r="D10" s="127">
        <v>1</v>
      </c>
      <c r="E10" s="127">
        <v>2</v>
      </c>
      <c r="F10" s="139">
        <v>1</v>
      </c>
      <c r="G10" s="139">
        <v>0</v>
      </c>
    </row>
    <row r="11" spans="2:18" s="132" customFormat="1" ht="17.100000000000001" customHeight="1" thickBot="1" x14ac:dyDescent="0.25">
      <c r="B11" s="122" t="s">
        <v>183</v>
      </c>
      <c r="C11" s="127">
        <v>1</v>
      </c>
      <c r="D11" s="127">
        <v>0</v>
      </c>
      <c r="E11" s="127">
        <v>0</v>
      </c>
      <c r="F11" s="139">
        <v>0</v>
      </c>
      <c r="G11" s="139">
        <v>0</v>
      </c>
    </row>
    <row r="12" spans="2:18" s="132" customFormat="1" ht="17.100000000000001" customHeight="1" thickBot="1" x14ac:dyDescent="0.25">
      <c r="B12" s="122" t="s">
        <v>184</v>
      </c>
      <c r="C12" s="127">
        <v>1</v>
      </c>
      <c r="D12" s="127">
        <v>2</v>
      </c>
      <c r="E12" s="127">
        <v>0</v>
      </c>
      <c r="F12" s="139">
        <v>1</v>
      </c>
      <c r="G12" s="139">
        <v>0</v>
      </c>
    </row>
    <row r="13" spans="2:18" s="132" customFormat="1" ht="17.100000000000001" customHeight="1" thickBot="1" x14ac:dyDescent="0.25">
      <c r="B13" s="122" t="s">
        <v>185</v>
      </c>
      <c r="C13" s="127">
        <v>0</v>
      </c>
      <c r="D13" s="127">
        <v>1</v>
      </c>
      <c r="E13" s="127">
        <v>2</v>
      </c>
      <c r="F13" s="139">
        <v>3</v>
      </c>
      <c r="G13" s="139">
        <v>0</v>
      </c>
    </row>
    <row r="14" spans="2:18" s="132" customFormat="1" ht="17.100000000000001" customHeight="1" thickBot="1" x14ac:dyDescent="0.25">
      <c r="B14" s="122" t="s">
        <v>186</v>
      </c>
      <c r="C14" s="127">
        <v>36</v>
      </c>
      <c r="D14" s="127">
        <v>26</v>
      </c>
      <c r="E14" s="127">
        <v>23</v>
      </c>
      <c r="F14" s="139">
        <v>35</v>
      </c>
      <c r="G14" s="139">
        <v>40</v>
      </c>
    </row>
    <row r="15" spans="2:18" s="132" customFormat="1" ht="17.100000000000001" customHeight="1" thickBot="1" x14ac:dyDescent="0.25">
      <c r="B15" s="122" t="s">
        <v>187</v>
      </c>
      <c r="C15" s="127">
        <v>11</v>
      </c>
      <c r="D15" s="127">
        <v>14</v>
      </c>
      <c r="E15" s="127">
        <v>5</v>
      </c>
      <c r="F15" s="139">
        <v>14</v>
      </c>
      <c r="G15" s="139">
        <v>7</v>
      </c>
    </row>
    <row r="16" spans="2:18" s="132" customFormat="1" ht="17.100000000000001" customHeight="1" thickBot="1" x14ac:dyDescent="0.25">
      <c r="B16" s="122" t="s">
        <v>188</v>
      </c>
      <c r="C16" s="127">
        <v>0</v>
      </c>
      <c r="D16" s="127">
        <v>0</v>
      </c>
      <c r="E16" s="127">
        <v>0</v>
      </c>
      <c r="F16" s="139">
        <v>0</v>
      </c>
      <c r="G16" s="139">
        <v>0</v>
      </c>
    </row>
    <row r="17" spans="2:10" s="132" customFormat="1" ht="17.100000000000001" customHeight="1" thickBot="1" x14ac:dyDescent="0.25">
      <c r="B17" s="122" t="s">
        <v>189</v>
      </c>
      <c r="C17" s="127">
        <v>9</v>
      </c>
      <c r="D17" s="127">
        <v>10</v>
      </c>
      <c r="E17" s="127">
        <v>8</v>
      </c>
      <c r="F17" s="139">
        <v>7</v>
      </c>
      <c r="G17" s="139">
        <v>5</v>
      </c>
    </row>
    <row r="18" spans="2:10" s="132" customFormat="1" ht="17.100000000000001" customHeight="1" thickBot="1" x14ac:dyDescent="0.25">
      <c r="B18" s="122" t="s">
        <v>190</v>
      </c>
      <c r="C18" s="127">
        <v>20</v>
      </c>
      <c r="D18" s="127">
        <v>11</v>
      </c>
      <c r="E18" s="127">
        <v>26</v>
      </c>
      <c r="F18" s="139">
        <v>15</v>
      </c>
      <c r="G18" s="139">
        <v>10</v>
      </c>
    </row>
    <row r="19" spans="2:10" s="132" customFormat="1" ht="17.100000000000001" customHeight="1" thickBot="1" x14ac:dyDescent="0.25">
      <c r="B19" s="122" t="s">
        <v>191</v>
      </c>
      <c r="C19" s="127">
        <v>3</v>
      </c>
      <c r="D19" s="127">
        <v>3</v>
      </c>
      <c r="E19" s="127">
        <v>2</v>
      </c>
      <c r="F19" s="139">
        <v>1</v>
      </c>
      <c r="G19" s="139">
        <v>1</v>
      </c>
    </row>
    <row r="20" spans="2:10" s="132" customFormat="1" ht="17.100000000000001" customHeight="1" thickBot="1" x14ac:dyDescent="0.25">
      <c r="B20" s="122" t="s">
        <v>192</v>
      </c>
      <c r="C20" s="127">
        <v>5</v>
      </c>
      <c r="D20" s="127">
        <v>0</v>
      </c>
      <c r="E20" s="127">
        <v>1</v>
      </c>
      <c r="F20" s="139">
        <v>8</v>
      </c>
      <c r="G20" s="139">
        <v>1</v>
      </c>
    </row>
    <row r="21" spans="2:10" s="132" customFormat="1" ht="17.100000000000001" customHeight="1" thickBot="1" x14ac:dyDescent="0.25">
      <c r="B21" s="122" t="s">
        <v>193</v>
      </c>
      <c r="C21" s="127">
        <v>12</v>
      </c>
      <c r="D21" s="127">
        <v>17</v>
      </c>
      <c r="E21" s="127">
        <v>12</v>
      </c>
      <c r="F21" s="139">
        <v>13</v>
      </c>
      <c r="G21" s="139">
        <v>15</v>
      </c>
    </row>
    <row r="22" spans="2:10" s="132" customFormat="1" ht="17.100000000000001" customHeight="1" thickBot="1" x14ac:dyDescent="0.25">
      <c r="B22" s="122" t="s">
        <v>194</v>
      </c>
      <c r="C22" s="127">
        <v>0</v>
      </c>
      <c r="D22" s="127">
        <v>1</v>
      </c>
      <c r="E22" s="127">
        <v>4</v>
      </c>
      <c r="F22" s="139">
        <v>1</v>
      </c>
      <c r="G22" s="139">
        <v>1</v>
      </c>
    </row>
    <row r="23" spans="2:10" s="132" customFormat="1" ht="17.100000000000001" customHeight="1" thickBot="1" x14ac:dyDescent="0.25">
      <c r="B23" s="120" t="s">
        <v>195</v>
      </c>
      <c r="C23" s="126">
        <v>107</v>
      </c>
      <c r="D23" s="126">
        <v>95</v>
      </c>
      <c r="E23" s="126">
        <v>90</v>
      </c>
      <c r="F23" s="126">
        <v>109</v>
      </c>
      <c r="G23" s="126">
        <v>86</v>
      </c>
    </row>
    <row r="24" spans="2:10" s="132" customFormat="1" ht="25.5" customHeight="1" x14ac:dyDescent="0.2"/>
    <row r="25" spans="2:10" s="132" customFormat="1" ht="37.5" customHeight="1" x14ac:dyDescent="0.2">
      <c r="B25" s="124"/>
      <c r="C25" s="124"/>
      <c r="D25" s="124"/>
      <c r="E25" s="124"/>
      <c r="H25" s="118"/>
      <c r="I25" s="118"/>
      <c r="J25" s="118"/>
    </row>
    <row r="26" spans="2:10" s="132" customFormat="1" x14ac:dyDescent="0.2">
      <c r="H26" s="118"/>
      <c r="I26" s="118"/>
      <c r="J26" s="118"/>
    </row>
    <row r="27" spans="2:10" s="132" customFormat="1" ht="39" customHeight="1" x14ac:dyDescent="0.2">
      <c r="B27" s="118"/>
      <c r="C27" s="123" t="s">
        <v>331</v>
      </c>
    </row>
    <row r="28" spans="2:10" s="132" customFormat="1" ht="17.100000000000001" customHeight="1" thickBot="1" x14ac:dyDescent="0.25">
      <c r="B28" s="122" t="s">
        <v>178</v>
      </c>
      <c r="C28" s="121">
        <f t="shared" ref="C28:C45" si="0">+IF(C6&gt;0,(G6-C6)/C6,"-")</f>
        <v>1</v>
      </c>
    </row>
    <row r="29" spans="2:10" s="132" customFormat="1" ht="17.100000000000001" customHeight="1" thickBot="1" x14ac:dyDescent="0.25">
      <c r="B29" s="122" t="s">
        <v>179</v>
      </c>
      <c r="C29" s="121">
        <f t="shared" si="0"/>
        <v>0</v>
      </c>
    </row>
    <row r="30" spans="2:10" s="132" customFormat="1" ht="17.100000000000001" customHeight="1" thickBot="1" x14ac:dyDescent="0.25">
      <c r="B30" s="122" t="s">
        <v>180</v>
      </c>
      <c r="C30" s="121">
        <f t="shared" si="0"/>
        <v>-1</v>
      </c>
    </row>
    <row r="31" spans="2:10" s="132" customFormat="1" ht="17.100000000000001" customHeight="1" thickBot="1" x14ac:dyDescent="0.25">
      <c r="B31" s="122" t="s">
        <v>181</v>
      </c>
      <c r="C31" s="121" t="str">
        <f t="shared" si="0"/>
        <v>-</v>
      </c>
    </row>
    <row r="32" spans="2:10" s="132" customFormat="1" ht="17.100000000000001" customHeight="1" thickBot="1" x14ac:dyDescent="0.25">
      <c r="B32" s="122" t="s">
        <v>182</v>
      </c>
      <c r="C32" s="121">
        <f t="shared" si="0"/>
        <v>-1</v>
      </c>
    </row>
    <row r="33" spans="2:3" s="132" customFormat="1" ht="17.100000000000001" customHeight="1" thickBot="1" x14ac:dyDescent="0.25">
      <c r="B33" s="122" t="s">
        <v>183</v>
      </c>
      <c r="C33" s="121">
        <f t="shared" si="0"/>
        <v>-1</v>
      </c>
    </row>
    <row r="34" spans="2:3" s="132" customFormat="1" ht="17.100000000000001" customHeight="1" thickBot="1" x14ac:dyDescent="0.25">
      <c r="B34" s="122" t="s">
        <v>184</v>
      </c>
      <c r="C34" s="121">
        <f t="shared" si="0"/>
        <v>-1</v>
      </c>
    </row>
    <row r="35" spans="2:3" s="132" customFormat="1" ht="17.100000000000001" customHeight="1" thickBot="1" x14ac:dyDescent="0.25">
      <c r="B35" s="122" t="s">
        <v>185</v>
      </c>
      <c r="C35" s="121" t="str">
        <f t="shared" si="0"/>
        <v>-</v>
      </c>
    </row>
    <row r="36" spans="2:3" s="132" customFormat="1" ht="17.100000000000001" customHeight="1" thickBot="1" x14ac:dyDescent="0.25">
      <c r="B36" s="122" t="s">
        <v>186</v>
      </c>
      <c r="C36" s="121">
        <f t="shared" si="0"/>
        <v>0.1111111111111111</v>
      </c>
    </row>
    <row r="37" spans="2:3" s="132" customFormat="1" ht="17.100000000000001" customHeight="1" thickBot="1" x14ac:dyDescent="0.25">
      <c r="B37" s="122" t="s">
        <v>187</v>
      </c>
      <c r="C37" s="121">
        <f t="shared" si="0"/>
        <v>-0.36363636363636365</v>
      </c>
    </row>
    <row r="38" spans="2:3" s="132" customFormat="1" ht="17.100000000000001" customHeight="1" thickBot="1" x14ac:dyDescent="0.25">
      <c r="B38" s="122" t="s">
        <v>188</v>
      </c>
      <c r="C38" s="121" t="str">
        <f t="shared" si="0"/>
        <v>-</v>
      </c>
    </row>
    <row r="39" spans="2:3" s="132" customFormat="1" ht="17.100000000000001" customHeight="1" thickBot="1" x14ac:dyDescent="0.25">
      <c r="B39" s="122" t="s">
        <v>189</v>
      </c>
      <c r="C39" s="121">
        <f t="shared" si="0"/>
        <v>-0.44444444444444442</v>
      </c>
    </row>
    <row r="40" spans="2:3" s="132" customFormat="1" ht="17.100000000000001" customHeight="1" thickBot="1" x14ac:dyDescent="0.25">
      <c r="B40" s="122" t="s">
        <v>190</v>
      </c>
      <c r="C40" s="121">
        <f t="shared" si="0"/>
        <v>-0.5</v>
      </c>
    </row>
    <row r="41" spans="2:3" s="132" customFormat="1" ht="17.100000000000001" customHeight="1" thickBot="1" x14ac:dyDescent="0.25">
      <c r="B41" s="122" t="s">
        <v>191</v>
      </c>
      <c r="C41" s="121">
        <f t="shared" si="0"/>
        <v>-0.66666666666666663</v>
      </c>
    </row>
    <row r="42" spans="2:3" s="132" customFormat="1" ht="17.100000000000001" customHeight="1" thickBot="1" x14ac:dyDescent="0.25">
      <c r="B42" s="122" t="s">
        <v>192</v>
      </c>
      <c r="C42" s="121">
        <f t="shared" si="0"/>
        <v>-0.8</v>
      </c>
    </row>
    <row r="43" spans="2:3" s="132" customFormat="1" ht="17.100000000000001" customHeight="1" thickBot="1" x14ac:dyDescent="0.25">
      <c r="B43" s="122" t="s">
        <v>193</v>
      </c>
      <c r="C43" s="121">
        <f t="shared" si="0"/>
        <v>0.25</v>
      </c>
    </row>
    <row r="44" spans="2:3" ht="17.100000000000001" customHeight="1" thickBot="1" x14ac:dyDescent="0.25">
      <c r="B44" s="122" t="s">
        <v>194</v>
      </c>
      <c r="C44" s="138" t="str">
        <f t="shared" si="0"/>
        <v>-</v>
      </c>
    </row>
    <row r="45" spans="2:3" ht="17.100000000000001" customHeight="1" thickBot="1" x14ac:dyDescent="0.25">
      <c r="B45" s="120" t="s">
        <v>195</v>
      </c>
      <c r="C45" s="119">
        <f t="shared" si="0"/>
        <v>-0.19626168224299065</v>
      </c>
    </row>
  </sheetData>
  <pageMargins left="0.75" right="0.75" top="1" bottom="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4693-34AD-44C0-A483-C6594FDDB0DE}">
  <sheetPr codeName="Hoja20"/>
  <dimension ref="B2:R45"/>
  <sheetViews>
    <sheetView zoomScaleNormal="100" workbookViewId="0"/>
  </sheetViews>
  <sheetFormatPr baseColWidth="10" defaultColWidth="11.42578125" defaultRowHeight="12.75" x14ac:dyDescent="0.2"/>
  <cols>
    <col min="1" max="1" width="6.7109375" style="118" customWidth="1"/>
    <col min="2" max="2" width="33.85546875" style="118" customWidth="1"/>
    <col min="3" max="56" width="12.28515625" style="118" customWidth="1"/>
    <col min="57" max="16384" width="11.42578125" style="118"/>
  </cols>
  <sheetData>
    <row r="2" spans="2:18" ht="40.5" customHeight="1" x14ac:dyDescent="0.25">
      <c r="B2" s="136"/>
      <c r="R2" s="89"/>
    </row>
    <row r="3" spans="2:18" s="132" customFormat="1" ht="28.5" customHeight="1" x14ac:dyDescent="0.2">
      <c r="B3" s="142"/>
    </row>
    <row r="5" spans="2:18" ht="39" customHeight="1" x14ac:dyDescent="0.2">
      <c r="C5" s="129" t="s">
        <v>106</v>
      </c>
      <c r="D5" s="129" t="s">
        <v>302</v>
      </c>
      <c r="E5" s="129" t="s">
        <v>304</v>
      </c>
      <c r="F5" s="130" t="s">
        <v>311</v>
      </c>
      <c r="G5" s="129" t="s">
        <v>330</v>
      </c>
    </row>
    <row r="6" spans="2:18" s="132" customFormat="1" ht="17.100000000000001" customHeight="1" thickBot="1" x14ac:dyDescent="0.25">
      <c r="B6" s="122" t="s">
        <v>178</v>
      </c>
      <c r="C6" s="127">
        <v>1900</v>
      </c>
      <c r="D6" s="127">
        <v>1709</v>
      </c>
      <c r="E6" s="127">
        <v>908</v>
      </c>
      <c r="F6" s="127">
        <v>2087</v>
      </c>
      <c r="G6" s="127">
        <v>1678</v>
      </c>
    </row>
    <row r="7" spans="2:18" s="132" customFormat="1" ht="17.100000000000001" customHeight="1" thickBot="1" x14ac:dyDescent="0.25">
      <c r="B7" s="122" t="s">
        <v>179</v>
      </c>
      <c r="C7" s="127">
        <v>180</v>
      </c>
      <c r="D7" s="127">
        <v>171</v>
      </c>
      <c r="E7" s="127">
        <v>154</v>
      </c>
      <c r="F7" s="127">
        <v>152</v>
      </c>
      <c r="G7" s="127">
        <v>137</v>
      </c>
    </row>
    <row r="8" spans="2:18" s="132" customFormat="1" ht="17.100000000000001" customHeight="1" thickBot="1" x14ac:dyDescent="0.25">
      <c r="B8" s="122" t="s">
        <v>180</v>
      </c>
      <c r="C8" s="127">
        <v>242</v>
      </c>
      <c r="D8" s="127">
        <v>253</v>
      </c>
      <c r="E8" s="127">
        <v>187</v>
      </c>
      <c r="F8" s="127">
        <v>331</v>
      </c>
      <c r="G8" s="127">
        <v>261</v>
      </c>
    </row>
    <row r="9" spans="2:18" s="132" customFormat="1" ht="17.100000000000001" customHeight="1" thickBot="1" x14ac:dyDescent="0.25">
      <c r="B9" s="122" t="s">
        <v>181</v>
      </c>
      <c r="C9" s="127">
        <v>322</v>
      </c>
      <c r="D9" s="127">
        <v>457</v>
      </c>
      <c r="E9" s="127">
        <v>449</v>
      </c>
      <c r="F9" s="127">
        <v>360</v>
      </c>
      <c r="G9" s="143">
        <v>607</v>
      </c>
    </row>
    <row r="10" spans="2:18" s="132" customFormat="1" ht="17.100000000000001" customHeight="1" thickBot="1" x14ac:dyDescent="0.25">
      <c r="B10" s="122" t="s">
        <v>182</v>
      </c>
      <c r="C10" s="127">
        <v>495</v>
      </c>
      <c r="D10" s="127">
        <v>1134</v>
      </c>
      <c r="E10" s="127">
        <v>572</v>
      </c>
      <c r="F10" s="127">
        <v>802</v>
      </c>
      <c r="G10" s="127">
        <v>926</v>
      </c>
    </row>
    <row r="11" spans="2:18" s="132" customFormat="1" ht="17.100000000000001" customHeight="1" thickBot="1" x14ac:dyDescent="0.25">
      <c r="B11" s="122" t="s">
        <v>183</v>
      </c>
      <c r="C11" s="127">
        <v>54</v>
      </c>
      <c r="D11" s="127">
        <v>39</v>
      </c>
      <c r="E11" s="127">
        <v>104</v>
      </c>
      <c r="F11" s="127">
        <v>106</v>
      </c>
      <c r="G11" s="127">
        <v>56</v>
      </c>
    </row>
    <row r="12" spans="2:18" s="132" customFormat="1" ht="17.100000000000001" customHeight="1" thickBot="1" x14ac:dyDescent="0.25">
      <c r="B12" s="122" t="s">
        <v>184</v>
      </c>
      <c r="C12" s="127">
        <v>507</v>
      </c>
      <c r="D12" s="127">
        <v>363</v>
      </c>
      <c r="E12" s="127">
        <v>298</v>
      </c>
      <c r="F12" s="127">
        <v>466</v>
      </c>
      <c r="G12" s="127">
        <v>291</v>
      </c>
    </row>
    <row r="13" spans="2:18" s="132" customFormat="1" ht="17.100000000000001" customHeight="1" thickBot="1" x14ac:dyDescent="0.25">
      <c r="B13" s="122" t="s">
        <v>185</v>
      </c>
      <c r="C13" s="127">
        <v>473</v>
      </c>
      <c r="D13" s="127">
        <v>466</v>
      </c>
      <c r="E13" s="127">
        <v>342</v>
      </c>
      <c r="F13" s="127">
        <v>431</v>
      </c>
      <c r="G13" s="127">
        <v>470</v>
      </c>
    </row>
    <row r="14" spans="2:18" s="132" customFormat="1" ht="17.100000000000001" customHeight="1" thickBot="1" x14ac:dyDescent="0.25">
      <c r="B14" s="122" t="s">
        <v>186</v>
      </c>
      <c r="C14" s="127">
        <v>3521</v>
      </c>
      <c r="D14" s="127">
        <v>3047</v>
      </c>
      <c r="E14" s="127">
        <v>2636</v>
      </c>
      <c r="F14" s="127">
        <v>3170</v>
      </c>
      <c r="G14" s="127">
        <v>3383</v>
      </c>
    </row>
    <row r="15" spans="2:18" s="132" customFormat="1" ht="17.100000000000001" customHeight="1" thickBot="1" x14ac:dyDescent="0.25">
      <c r="B15" s="122" t="s">
        <v>187</v>
      </c>
      <c r="C15" s="127">
        <v>1516</v>
      </c>
      <c r="D15" s="127">
        <v>1513</v>
      </c>
      <c r="E15" s="127">
        <v>1513</v>
      </c>
      <c r="F15" s="127">
        <v>1666</v>
      </c>
      <c r="G15" s="127">
        <v>1575</v>
      </c>
    </row>
    <row r="16" spans="2:18" s="132" customFormat="1" ht="17.100000000000001" customHeight="1" thickBot="1" x14ac:dyDescent="0.25">
      <c r="B16" s="122" t="s">
        <v>188</v>
      </c>
      <c r="C16" s="127">
        <v>117</v>
      </c>
      <c r="D16" s="127">
        <v>100</v>
      </c>
      <c r="E16" s="127">
        <v>159</v>
      </c>
      <c r="F16" s="127">
        <v>139</v>
      </c>
      <c r="G16" s="127">
        <v>166</v>
      </c>
    </row>
    <row r="17" spans="2:10" s="132" customFormat="1" ht="17.100000000000001" customHeight="1" thickBot="1" x14ac:dyDescent="0.25">
      <c r="B17" s="122" t="s">
        <v>189</v>
      </c>
      <c r="C17" s="127">
        <v>382</v>
      </c>
      <c r="D17" s="127">
        <v>422</v>
      </c>
      <c r="E17" s="127">
        <v>409</v>
      </c>
      <c r="F17" s="127">
        <v>529</v>
      </c>
      <c r="G17" s="143">
        <v>545</v>
      </c>
    </row>
    <row r="18" spans="2:10" s="132" customFormat="1" ht="17.100000000000001" customHeight="1" thickBot="1" x14ac:dyDescent="0.25">
      <c r="B18" s="122" t="s">
        <v>190</v>
      </c>
      <c r="C18" s="127">
        <v>2108</v>
      </c>
      <c r="D18" s="127">
        <v>1543</v>
      </c>
      <c r="E18" s="127">
        <v>2214</v>
      </c>
      <c r="F18" s="127">
        <v>2898</v>
      </c>
      <c r="G18" s="127">
        <v>2136</v>
      </c>
    </row>
    <row r="19" spans="2:10" s="132" customFormat="1" ht="17.100000000000001" customHeight="1" thickBot="1" x14ac:dyDescent="0.25">
      <c r="B19" s="122" t="s">
        <v>191</v>
      </c>
      <c r="C19" s="127">
        <v>713</v>
      </c>
      <c r="D19" s="127">
        <v>687</v>
      </c>
      <c r="E19" s="127">
        <v>613</v>
      </c>
      <c r="F19" s="127">
        <v>804</v>
      </c>
      <c r="G19" s="127">
        <v>809</v>
      </c>
    </row>
    <row r="20" spans="2:10" s="132" customFormat="1" ht="17.100000000000001" customHeight="1" thickBot="1" x14ac:dyDescent="0.25">
      <c r="B20" s="122" t="s">
        <v>192</v>
      </c>
      <c r="C20" s="127">
        <v>171</v>
      </c>
      <c r="D20" s="127">
        <v>112</v>
      </c>
      <c r="E20" s="127">
        <v>86</v>
      </c>
      <c r="F20" s="127">
        <v>75</v>
      </c>
      <c r="G20" s="127">
        <v>135</v>
      </c>
    </row>
    <row r="21" spans="2:10" s="132" customFormat="1" ht="17.100000000000001" customHeight="1" thickBot="1" x14ac:dyDescent="0.25">
      <c r="B21" s="122" t="s">
        <v>193</v>
      </c>
      <c r="C21" s="127">
        <v>253</v>
      </c>
      <c r="D21" s="127">
        <v>356</v>
      </c>
      <c r="E21" s="127">
        <v>245</v>
      </c>
      <c r="F21" s="127">
        <v>257</v>
      </c>
      <c r="G21" s="127">
        <v>249</v>
      </c>
    </row>
    <row r="22" spans="2:10" s="132" customFormat="1" ht="17.100000000000001" customHeight="1" thickBot="1" x14ac:dyDescent="0.25">
      <c r="B22" s="122" t="s">
        <v>194</v>
      </c>
      <c r="C22" s="127">
        <v>54</v>
      </c>
      <c r="D22" s="127">
        <v>29</v>
      </c>
      <c r="E22" s="127">
        <v>26</v>
      </c>
      <c r="F22" s="127">
        <v>47</v>
      </c>
      <c r="G22" s="127">
        <v>76</v>
      </c>
    </row>
    <row r="23" spans="2:10" s="132" customFormat="1" ht="17.100000000000001" customHeight="1" thickBot="1" x14ac:dyDescent="0.25">
      <c r="B23" s="120" t="s">
        <v>195</v>
      </c>
      <c r="C23" s="126">
        <v>13008</v>
      </c>
      <c r="D23" s="126">
        <v>12401</v>
      </c>
      <c r="E23" s="126">
        <v>10915</v>
      </c>
      <c r="F23" s="126">
        <v>14320</v>
      </c>
      <c r="G23" s="126">
        <v>13500</v>
      </c>
    </row>
    <row r="24" spans="2:10" s="132" customFormat="1" ht="25.5" customHeight="1" x14ac:dyDescent="0.2"/>
    <row r="25" spans="2:10" s="132" customFormat="1" ht="37.5" customHeight="1" x14ac:dyDescent="0.2">
      <c r="B25" s="124"/>
      <c r="C25" s="124"/>
      <c r="D25" s="124"/>
      <c r="E25" s="124"/>
      <c r="H25" s="118"/>
      <c r="I25" s="118"/>
      <c r="J25" s="118"/>
    </row>
    <row r="26" spans="2:10" s="132" customFormat="1" x14ac:dyDescent="0.2">
      <c r="H26" s="118"/>
      <c r="I26" s="118"/>
      <c r="J26" s="118"/>
    </row>
    <row r="27" spans="2:10" s="132" customFormat="1" ht="39" customHeight="1" x14ac:dyDescent="0.2">
      <c r="B27" s="118"/>
      <c r="C27" s="123" t="s">
        <v>331</v>
      </c>
    </row>
    <row r="28" spans="2:10" s="132" customFormat="1" ht="17.100000000000001" customHeight="1" thickBot="1" x14ac:dyDescent="0.25">
      <c r="B28" s="122" t="s">
        <v>178</v>
      </c>
      <c r="C28" s="121">
        <f t="shared" ref="C28:C45" si="0">+IF(C6&gt;0,(G6-C6)/C6,"-")</f>
        <v>-0.1168421052631579</v>
      </c>
    </row>
    <row r="29" spans="2:10" s="132" customFormat="1" ht="17.100000000000001" customHeight="1" thickBot="1" x14ac:dyDescent="0.25">
      <c r="B29" s="122" t="s">
        <v>179</v>
      </c>
      <c r="C29" s="121">
        <f t="shared" si="0"/>
        <v>-0.2388888888888889</v>
      </c>
    </row>
    <row r="30" spans="2:10" s="132" customFormat="1" ht="17.100000000000001" customHeight="1" thickBot="1" x14ac:dyDescent="0.25">
      <c r="B30" s="122" t="s">
        <v>180</v>
      </c>
      <c r="C30" s="121">
        <f t="shared" si="0"/>
        <v>7.8512396694214878E-2</v>
      </c>
    </row>
    <row r="31" spans="2:10" s="132" customFormat="1" ht="17.100000000000001" customHeight="1" thickBot="1" x14ac:dyDescent="0.25">
      <c r="B31" s="122" t="s">
        <v>181</v>
      </c>
      <c r="C31" s="121">
        <f t="shared" si="0"/>
        <v>0.8850931677018633</v>
      </c>
    </row>
    <row r="32" spans="2:10" s="132" customFormat="1" ht="17.100000000000001" customHeight="1" thickBot="1" x14ac:dyDescent="0.25">
      <c r="B32" s="122" t="s">
        <v>182</v>
      </c>
      <c r="C32" s="121">
        <f t="shared" si="0"/>
        <v>0.87070707070707065</v>
      </c>
    </row>
    <row r="33" spans="2:3" s="132" customFormat="1" ht="17.100000000000001" customHeight="1" thickBot="1" x14ac:dyDescent="0.25">
      <c r="B33" s="122" t="s">
        <v>183</v>
      </c>
      <c r="C33" s="121">
        <f t="shared" si="0"/>
        <v>3.7037037037037035E-2</v>
      </c>
    </row>
    <row r="34" spans="2:3" s="132" customFormat="1" ht="17.100000000000001" customHeight="1" thickBot="1" x14ac:dyDescent="0.25">
      <c r="B34" s="122" t="s">
        <v>184</v>
      </c>
      <c r="C34" s="121">
        <f t="shared" si="0"/>
        <v>-0.42603550295857989</v>
      </c>
    </row>
    <row r="35" spans="2:3" s="132" customFormat="1" ht="17.100000000000001" customHeight="1" thickBot="1" x14ac:dyDescent="0.25">
      <c r="B35" s="122" t="s">
        <v>185</v>
      </c>
      <c r="C35" s="121">
        <f t="shared" si="0"/>
        <v>-6.3424947145877377E-3</v>
      </c>
    </row>
    <row r="36" spans="2:3" s="132" customFormat="1" ht="17.100000000000001" customHeight="1" thickBot="1" x14ac:dyDescent="0.25">
      <c r="B36" s="122" t="s">
        <v>186</v>
      </c>
      <c r="C36" s="121">
        <f t="shared" si="0"/>
        <v>-3.9193410962794661E-2</v>
      </c>
    </row>
    <row r="37" spans="2:3" s="132" customFormat="1" ht="17.100000000000001" customHeight="1" thickBot="1" x14ac:dyDescent="0.25">
      <c r="B37" s="122" t="s">
        <v>187</v>
      </c>
      <c r="C37" s="121">
        <f t="shared" si="0"/>
        <v>3.8918205804749341E-2</v>
      </c>
    </row>
    <row r="38" spans="2:3" s="132" customFormat="1" ht="17.100000000000001" customHeight="1" thickBot="1" x14ac:dyDescent="0.25">
      <c r="B38" s="122" t="s">
        <v>188</v>
      </c>
      <c r="C38" s="121">
        <f t="shared" si="0"/>
        <v>0.41880341880341881</v>
      </c>
    </row>
    <row r="39" spans="2:3" s="132" customFormat="1" ht="17.100000000000001" customHeight="1" thickBot="1" x14ac:dyDescent="0.25">
      <c r="B39" s="122" t="s">
        <v>189</v>
      </c>
      <c r="C39" s="121">
        <f t="shared" si="0"/>
        <v>0.42670157068062825</v>
      </c>
    </row>
    <row r="40" spans="2:3" s="132" customFormat="1" ht="17.100000000000001" customHeight="1" thickBot="1" x14ac:dyDescent="0.25">
      <c r="B40" s="122" t="s">
        <v>190</v>
      </c>
      <c r="C40" s="121">
        <f t="shared" si="0"/>
        <v>1.3282732447817837E-2</v>
      </c>
    </row>
    <row r="41" spans="2:3" s="132" customFormat="1" ht="17.100000000000001" customHeight="1" thickBot="1" x14ac:dyDescent="0.25">
      <c r="B41" s="122" t="s">
        <v>191</v>
      </c>
      <c r="C41" s="121">
        <f t="shared" si="0"/>
        <v>0.13464235624123422</v>
      </c>
    </row>
    <row r="42" spans="2:3" s="132" customFormat="1" ht="17.100000000000001" customHeight="1" thickBot="1" x14ac:dyDescent="0.25">
      <c r="B42" s="122" t="s">
        <v>192</v>
      </c>
      <c r="C42" s="121">
        <f t="shared" si="0"/>
        <v>-0.21052631578947367</v>
      </c>
    </row>
    <row r="43" spans="2:3" s="132" customFormat="1" ht="17.100000000000001" customHeight="1" thickBot="1" x14ac:dyDescent="0.25">
      <c r="B43" s="122" t="s">
        <v>193</v>
      </c>
      <c r="C43" s="121">
        <f t="shared" si="0"/>
        <v>-1.5810276679841896E-2</v>
      </c>
    </row>
    <row r="44" spans="2:3" ht="17.100000000000001" customHeight="1" thickBot="1" x14ac:dyDescent="0.25">
      <c r="B44" s="122" t="s">
        <v>194</v>
      </c>
      <c r="C44" s="121">
        <f t="shared" si="0"/>
        <v>0.40740740740740738</v>
      </c>
    </row>
    <row r="45" spans="2:3" ht="17.100000000000001" customHeight="1" thickBot="1" x14ac:dyDescent="0.25">
      <c r="B45" s="120" t="s">
        <v>195</v>
      </c>
      <c r="C45" s="119">
        <f t="shared" si="0"/>
        <v>3.7822878228782289E-2</v>
      </c>
    </row>
  </sheetData>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962D-DC8F-476B-8D84-DEEAD0BABFC9}">
  <sheetPr codeName="Hoja23"/>
  <dimension ref="A1:X71"/>
  <sheetViews>
    <sheetView topLeftCell="A16" workbookViewId="0"/>
  </sheetViews>
  <sheetFormatPr baseColWidth="10" defaultColWidth="11.42578125" defaultRowHeight="12.75" x14ac:dyDescent="0.2"/>
  <cols>
    <col min="1" max="1" width="6.7109375" style="118" customWidth="1"/>
    <col min="2" max="2" width="33.85546875" style="118" customWidth="1"/>
    <col min="3" max="7" width="12.28515625" style="118" customWidth="1"/>
    <col min="8" max="8" width="12.140625" style="118" customWidth="1"/>
    <col min="9" max="9" width="12.28515625" style="118" hidden="1" customWidth="1"/>
    <col min="10" max="10" width="12.28515625" style="118" customWidth="1"/>
    <col min="11" max="11" width="11.42578125" style="118" customWidth="1"/>
    <col min="12" max="12" width="12.42578125" style="118" hidden="1" customWidth="1"/>
    <col min="13" max="13" width="14.7109375" style="118" hidden="1" customWidth="1"/>
    <col min="14" max="14" width="17.28515625" style="118" customWidth="1"/>
    <col min="15" max="15" width="13.140625" style="118" customWidth="1"/>
    <col min="16" max="16" width="12.7109375" style="118" customWidth="1"/>
    <col min="17" max="17" width="14.7109375" style="118" customWidth="1"/>
    <col min="18" max="21" width="12.28515625" style="118" customWidth="1"/>
    <col min="22" max="22" width="10.5703125" style="118" customWidth="1"/>
    <col min="23" max="99" width="12.28515625" style="118" customWidth="1"/>
    <col min="100" max="16384" width="11.42578125" style="118"/>
  </cols>
  <sheetData>
    <row r="1" spans="2:7" ht="15" x14ac:dyDescent="0.2">
      <c r="C1" s="135"/>
      <c r="D1" s="135"/>
    </row>
    <row r="2" spans="2:7" ht="40.5" customHeight="1" x14ac:dyDescent="0.2">
      <c r="B2" s="136"/>
      <c r="C2" s="152"/>
      <c r="D2" s="135"/>
    </row>
    <row r="3" spans="2:7" s="132" customFormat="1" ht="28.5" customHeight="1" x14ac:dyDescent="0.2">
      <c r="B3" s="134"/>
      <c r="C3" s="151"/>
    </row>
    <row r="5" spans="2:7" ht="39" customHeight="1" x14ac:dyDescent="0.2">
      <c r="C5" s="123" t="s">
        <v>106</v>
      </c>
      <c r="D5" s="123" t="s">
        <v>302</v>
      </c>
      <c r="E5" s="123" t="s">
        <v>304</v>
      </c>
      <c r="F5" s="130" t="s">
        <v>311</v>
      </c>
      <c r="G5" s="123" t="s">
        <v>330</v>
      </c>
    </row>
    <row r="6" spans="2:7" ht="17.100000000000001" customHeight="1" thickBot="1" x14ac:dyDescent="0.25">
      <c r="B6" s="122" t="s">
        <v>178</v>
      </c>
      <c r="C6" s="118">
        <v>54</v>
      </c>
      <c r="D6" s="118">
        <v>38</v>
      </c>
      <c r="E6" s="118">
        <v>44</v>
      </c>
      <c r="F6" s="150">
        <v>67</v>
      </c>
      <c r="G6" s="150">
        <v>84</v>
      </c>
    </row>
    <row r="7" spans="2:7" ht="17.100000000000001" customHeight="1" thickBot="1" x14ac:dyDescent="0.25">
      <c r="B7" s="122" t="s">
        <v>179</v>
      </c>
      <c r="C7" s="118">
        <v>7</v>
      </c>
      <c r="D7" s="118">
        <v>10</v>
      </c>
      <c r="E7" s="118">
        <v>8</v>
      </c>
      <c r="F7" s="150">
        <v>7</v>
      </c>
      <c r="G7" s="150">
        <v>6</v>
      </c>
    </row>
    <row r="8" spans="2:7" ht="17.100000000000001" customHeight="1" thickBot="1" x14ac:dyDescent="0.25">
      <c r="B8" s="122" t="s">
        <v>180</v>
      </c>
      <c r="C8" s="118">
        <v>15</v>
      </c>
      <c r="D8" s="118">
        <v>9</v>
      </c>
      <c r="E8" s="118">
        <v>5</v>
      </c>
      <c r="F8" s="150">
        <v>10</v>
      </c>
      <c r="G8" s="150">
        <v>6</v>
      </c>
    </row>
    <row r="9" spans="2:7" ht="17.100000000000001" customHeight="1" thickBot="1" x14ac:dyDescent="0.25">
      <c r="B9" s="122" t="s">
        <v>181</v>
      </c>
      <c r="C9" s="118">
        <v>2</v>
      </c>
      <c r="D9" s="118">
        <v>2</v>
      </c>
      <c r="E9" s="118">
        <v>1</v>
      </c>
      <c r="F9" s="150">
        <v>0</v>
      </c>
      <c r="G9" s="150">
        <v>0</v>
      </c>
    </row>
    <row r="10" spans="2:7" ht="17.100000000000001" customHeight="1" thickBot="1" x14ac:dyDescent="0.25">
      <c r="B10" s="122" t="s">
        <v>182</v>
      </c>
      <c r="C10" s="118">
        <v>22</v>
      </c>
      <c r="D10" s="118">
        <v>19</v>
      </c>
      <c r="E10" s="118">
        <v>30</v>
      </c>
      <c r="F10" s="150">
        <v>37</v>
      </c>
      <c r="G10" s="150">
        <v>16</v>
      </c>
    </row>
    <row r="11" spans="2:7" ht="17.100000000000001" customHeight="1" thickBot="1" x14ac:dyDescent="0.25">
      <c r="B11" s="122" t="s">
        <v>183</v>
      </c>
      <c r="C11" s="118">
        <v>12</v>
      </c>
      <c r="D11" s="118">
        <v>2</v>
      </c>
      <c r="E11" s="118">
        <v>14</v>
      </c>
      <c r="F11" s="150">
        <v>4</v>
      </c>
      <c r="G11" s="150">
        <v>7</v>
      </c>
    </row>
    <row r="12" spans="2:7" ht="17.100000000000001" customHeight="1" thickBot="1" x14ac:dyDescent="0.25">
      <c r="B12" s="122" t="s">
        <v>184</v>
      </c>
      <c r="C12" s="118">
        <v>15</v>
      </c>
      <c r="D12" s="118">
        <v>16</v>
      </c>
      <c r="E12" s="118">
        <v>9</v>
      </c>
      <c r="F12" s="150">
        <v>10</v>
      </c>
      <c r="G12" s="150">
        <v>20</v>
      </c>
    </row>
    <row r="13" spans="2:7" ht="17.100000000000001" customHeight="1" thickBot="1" x14ac:dyDescent="0.25">
      <c r="B13" s="122" t="s">
        <v>185</v>
      </c>
      <c r="C13" s="118">
        <v>10</v>
      </c>
      <c r="D13" s="118">
        <v>12</v>
      </c>
      <c r="E13" s="118">
        <v>3</v>
      </c>
      <c r="F13" s="150">
        <v>10</v>
      </c>
      <c r="G13" s="150">
        <v>9</v>
      </c>
    </row>
    <row r="14" spans="2:7" ht="17.100000000000001" customHeight="1" thickBot="1" x14ac:dyDescent="0.25">
      <c r="B14" s="122" t="s">
        <v>186</v>
      </c>
      <c r="C14" s="118">
        <v>47</v>
      </c>
      <c r="D14" s="118">
        <v>38</v>
      </c>
      <c r="E14" s="118">
        <v>34</v>
      </c>
      <c r="F14" s="150">
        <v>42</v>
      </c>
      <c r="G14" s="150">
        <v>61</v>
      </c>
    </row>
    <row r="15" spans="2:7" ht="17.100000000000001" customHeight="1" thickBot="1" x14ac:dyDescent="0.25">
      <c r="B15" s="122" t="s">
        <v>187</v>
      </c>
      <c r="C15" s="118">
        <v>100</v>
      </c>
      <c r="D15" s="118">
        <v>108</v>
      </c>
      <c r="E15" s="118">
        <v>82</v>
      </c>
      <c r="F15" s="150">
        <v>89</v>
      </c>
      <c r="G15" s="150">
        <v>95</v>
      </c>
    </row>
    <row r="16" spans="2:7" ht="17.100000000000001" customHeight="1" thickBot="1" x14ac:dyDescent="0.25">
      <c r="B16" s="122" t="s">
        <v>188</v>
      </c>
      <c r="C16" s="118">
        <v>9</v>
      </c>
      <c r="D16" s="118">
        <v>8</v>
      </c>
      <c r="E16" s="118">
        <v>5</v>
      </c>
      <c r="F16" s="150">
        <v>10</v>
      </c>
      <c r="G16" s="150">
        <v>19</v>
      </c>
    </row>
    <row r="17" spans="2:7" ht="17.100000000000001" customHeight="1" thickBot="1" x14ac:dyDescent="0.25">
      <c r="B17" s="122" t="s">
        <v>189</v>
      </c>
      <c r="C17" s="118">
        <v>7</v>
      </c>
      <c r="D17" s="118">
        <v>7</v>
      </c>
      <c r="E17" s="118">
        <v>3</v>
      </c>
      <c r="F17" s="150">
        <v>9</v>
      </c>
      <c r="G17" s="150">
        <v>3</v>
      </c>
    </row>
    <row r="18" spans="2:7" ht="17.100000000000001" customHeight="1" thickBot="1" x14ac:dyDescent="0.25">
      <c r="B18" s="122" t="s">
        <v>190</v>
      </c>
      <c r="C18" s="118">
        <v>209</v>
      </c>
      <c r="D18" s="118">
        <v>159</v>
      </c>
      <c r="E18" s="118">
        <v>227</v>
      </c>
      <c r="F18" s="150">
        <v>161</v>
      </c>
      <c r="G18" s="150">
        <v>157</v>
      </c>
    </row>
    <row r="19" spans="2:7" ht="17.100000000000001" customHeight="1" thickBot="1" x14ac:dyDescent="0.25">
      <c r="B19" s="122" t="s">
        <v>191</v>
      </c>
      <c r="C19" s="118">
        <v>27</v>
      </c>
      <c r="D19" s="118">
        <v>30</v>
      </c>
      <c r="E19" s="118">
        <v>16</v>
      </c>
      <c r="F19" s="150">
        <v>15</v>
      </c>
      <c r="G19" s="150">
        <v>24</v>
      </c>
    </row>
    <row r="20" spans="2:7" ht="17.100000000000001" customHeight="1" thickBot="1" x14ac:dyDescent="0.25">
      <c r="B20" s="122" t="s">
        <v>192</v>
      </c>
      <c r="C20" s="118">
        <v>1</v>
      </c>
      <c r="D20" s="118">
        <v>1</v>
      </c>
      <c r="E20" s="118">
        <v>5</v>
      </c>
      <c r="F20" s="150">
        <v>1</v>
      </c>
      <c r="G20" s="150">
        <v>5</v>
      </c>
    </row>
    <row r="21" spans="2:7" ht="17.100000000000001" customHeight="1" thickBot="1" x14ac:dyDescent="0.25">
      <c r="B21" s="122" t="s">
        <v>193</v>
      </c>
      <c r="C21" s="118">
        <v>28</v>
      </c>
      <c r="D21" s="118">
        <v>28</v>
      </c>
      <c r="E21" s="118">
        <v>18</v>
      </c>
      <c r="F21" s="150">
        <v>14</v>
      </c>
      <c r="G21" s="150">
        <v>24</v>
      </c>
    </row>
    <row r="22" spans="2:7" ht="17.100000000000001" customHeight="1" thickBot="1" x14ac:dyDescent="0.25">
      <c r="B22" s="122" t="s">
        <v>194</v>
      </c>
      <c r="C22" s="118">
        <v>2</v>
      </c>
      <c r="D22" s="118">
        <v>5</v>
      </c>
      <c r="E22" s="118">
        <v>3</v>
      </c>
      <c r="F22" s="150">
        <v>2</v>
      </c>
      <c r="G22" s="150">
        <v>4</v>
      </c>
    </row>
    <row r="23" spans="2:7" ht="17.100000000000001" customHeight="1" thickBot="1" x14ac:dyDescent="0.25">
      <c r="B23" s="120" t="s">
        <v>195</v>
      </c>
      <c r="C23" s="126">
        <v>567</v>
      </c>
      <c r="D23" s="126">
        <v>492</v>
      </c>
      <c r="E23" s="126">
        <v>507</v>
      </c>
      <c r="F23" s="126">
        <v>488</v>
      </c>
      <c r="G23" s="126">
        <v>540</v>
      </c>
    </row>
    <row r="24" spans="2:7" ht="30" customHeight="1" x14ac:dyDescent="0.2"/>
    <row r="25" spans="2:7" ht="36.75" customHeight="1" x14ac:dyDescent="0.2">
      <c r="B25" s="124"/>
      <c r="C25" s="124"/>
      <c r="D25" s="124"/>
      <c r="E25" s="124"/>
    </row>
    <row r="27" spans="2:7" ht="39" customHeight="1" x14ac:dyDescent="0.2">
      <c r="C27" s="123" t="s">
        <v>333</v>
      </c>
    </row>
    <row r="28" spans="2:7" ht="17.100000000000001" customHeight="1" thickBot="1" x14ac:dyDescent="0.25">
      <c r="B28" s="122" t="s">
        <v>178</v>
      </c>
      <c r="C28" s="121">
        <f t="shared" ref="C28:C45" si="0">+IF(C6&gt;0,(G6-C6)/C6,"-")</f>
        <v>0.55555555555555558</v>
      </c>
    </row>
    <row r="29" spans="2:7" ht="17.100000000000001" customHeight="1" thickBot="1" x14ac:dyDescent="0.25">
      <c r="B29" s="122" t="s">
        <v>179</v>
      </c>
      <c r="C29" s="121">
        <f t="shared" si="0"/>
        <v>-0.14285714285714285</v>
      </c>
    </row>
    <row r="30" spans="2:7" ht="17.100000000000001" customHeight="1" thickBot="1" x14ac:dyDescent="0.25">
      <c r="B30" s="122" t="s">
        <v>180</v>
      </c>
      <c r="C30" s="121">
        <f t="shared" si="0"/>
        <v>-0.6</v>
      </c>
    </row>
    <row r="31" spans="2:7" ht="17.100000000000001" customHeight="1" thickBot="1" x14ac:dyDescent="0.25">
      <c r="B31" s="122" t="s">
        <v>181</v>
      </c>
      <c r="C31" s="121">
        <f t="shared" si="0"/>
        <v>-1</v>
      </c>
    </row>
    <row r="32" spans="2:7" ht="17.100000000000001" customHeight="1" thickBot="1" x14ac:dyDescent="0.25">
      <c r="B32" s="122" t="s">
        <v>182</v>
      </c>
      <c r="C32" s="121">
        <f t="shared" si="0"/>
        <v>-0.27272727272727271</v>
      </c>
    </row>
    <row r="33" spans="1:24" ht="17.100000000000001" customHeight="1" thickBot="1" x14ac:dyDescent="0.25">
      <c r="B33" s="122" t="s">
        <v>183</v>
      </c>
      <c r="C33" s="121">
        <f t="shared" si="0"/>
        <v>-0.41666666666666669</v>
      </c>
    </row>
    <row r="34" spans="1:24" ht="17.100000000000001" customHeight="1" thickBot="1" x14ac:dyDescent="0.25">
      <c r="B34" s="122" t="s">
        <v>184</v>
      </c>
      <c r="C34" s="121">
        <f t="shared" si="0"/>
        <v>0.33333333333333331</v>
      </c>
    </row>
    <row r="35" spans="1:24" ht="17.100000000000001" customHeight="1" thickBot="1" x14ac:dyDescent="0.25">
      <c r="B35" s="122" t="s">
        <v>185</v>
      </c>
      <c r="C35" s="121">
        <f t="shared" si="0"/>
        <v>-0.1</v>
      </c>
    </row>
    <row r="36" spans="1:24" ht="17.100000000000001" customHeight="1" thickBot="1" x14ac:dyDescent="0.25">
      <c r="B36" s="122" t="s">
        <v>186</v>
      </c>
      <c r="C36" s="121">
        <f t="shared" si="0"/>
        <v>0.2978723404255319</v>
      </c>
    </row>
    <row r="37" spans="1:24" ht="17.100000000000001" customHeight="1" thickBot="1" x14ac:dyDescent="0.25">
      <c r="B37" s="122" t="s">
        <v>187</v>
      </c>
      <c r="C37" s="121">
        <f t="shared" si="0"/>
        <v>-0.05</v>
      </c>
    </row>
    <row r="38" spans="1:24" ht="17.100000000000001" customHeight="1" thickBot="1" x14ac:dyDescent="0.25">
      <c r="B38" s="122" t="s">
        <v>188</v>
      </c>
      <c r="C38" s="121">
        <f t="shared" si="0"/>
        <v>1.1111111111111112</v>
      </c>
    </row>
    <row r="39" spans="1:24" ht="17.100000000000001" customHeight="1" thickBot="1" x14ac:dyDescent="0.25">
      <c r="B39" s="122" t="s">
        <v>189</v>
      </c>
      <c r="C39" s="121">
        <f t="shared" si="0"/>
        <v>-0.5714285714285714</v>
      </c>
    </row>
    <row r="40" spans="1:24" ht="17.100000000000001" customHeight="1" thickBot="1" x14ac:dyDescent="0.25">
      <c r="B40" s="122" t="s">
        <v>190</v>
      </c>
      <c r="C40" s="121">
        <f t="shared" si="0"/>
        <v>-0.24880382775119617</v>
      </c>
    </row>
    <row r="41" spans="1:24" ht="17.100000000000001" customHeight="1" thickBot="1" x14ac:dyDescent="0.25">
      <c r="B41" s="122" t="s">
        <v>191</v>
      </c>
      <c r="C41" s="121">
        <f t="shared" si="0"/>
        <v>-0.1111111111111111</v>
      </c>
    </row>
    <row r="42" spans="1:24" ht="17.100000000000001" customHeight="1" thickBot="1" x14ac:dyDescent="0.25">
      <c r="B42" s="122" t="s">
        <v>192</v>
      </c>
      <c r="C42" s="121">
        <f t="shared" si="0"/>
        <v>4</v>
      </c>
    </row>
    <row r="43" spans="1:24" ht="17.100000000000001" customHeight="1" thickBot="1" x14ac:dyDescent="0.25">
      <c r="B43" s="122" t="s">
        <v>193</v>
      </c>
      <c r="C43" s="121">
        <f t="shared" si="0"/>
        <v>-0.14285714285714285</v>
      </c>
    </row>
    <row r="44" spans="1:24" ht="17.100000000000001" customHeight="1" thickBot="1" x14ac:dyDescent="0.25">
      <c r="B44" s="122" t="s">
        <v>194</v>
      </c>
      <c r="C44" s="121">
        <f t="shared" si="0"/>
        <v>1</v>
      </c>
    </row>
    <row r="45" spans="1:24" ht="17.100000000000001" customHeight="1" thickBot="1" x14ac:dyDescent="0.25">
      <c r="B45" s="120" t="s">
        <v>195</v>
      </c>
      <c r="C45" s="119">
        <f t="shared" si="0"/>
        <v>-4.7619047619047616E-2</v>
      </c>
    </row>
    <row r="48" spans="1:24" x14ac:dyDescent="0.2">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row>
    <row r="49" spans="1:24" x14ac:dyDescent="0.2">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row>
    <row r="50" spans="1:24" ht="12" customHeight="1" x14ac:dyDescent="0.2">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row>
    <row r="51" spans="1:24" ht="39" customHeight="1" x14ac:dyDescent="0.2">
      <c r="A51" s="144"/>
      <c r="B51" s="144"/>
      <c r="C51" s="129" t="s">
        <v>106</v>
      </c>
      <c r="D51" s="129" t="s">
        <v>302</v>
      </c>
      <c r="E51" s="129" t="s">
        <v>304</v>
      </c>
      <c r="F51" s="130" t="s">
        <v>311</v>
      </c>
      <c r="G51" s="129" t="s">
        <v>330</v>
      </c>
      <c r="H51" s="144"/>
      <c r="I51" s="149">
        <v>45658</v>
      </c>
      <c r="J51" s="147"/>
    </row>
    <row r="52" spans="1:24" ht="15" thickBot="1" x14ac:dyDescent="0.25">
      <c r="A52" s="144"/>
      <c r="B52" s="122" t="s">
        <v>178</v>
      </c>
      <c r="C52" s="145">
        <f t="shared" ref="C52:G69" si="1">+C6/$I52*100000</f>
        <v>0.6110818332500263</v>
      </c>
      <c r="D52" s="145">
        <f t="shared" si="1"/>
        <v>0.43002054932409262</v>
      </c>
      <c r="E52" s="145">
        <f t="shared" si="1"/>
        <v>0.4979185307963177</v>
      </c>
      <c r="F52" s="145">
        <f t="shared" si="1"/>
        <v>0.7581941264398474</v>
      </c>
      <c r="G52" s="145">
        <f t="shared" si="1"/>
        <v>0.95057174061115202</v>
      </c>
      <c r="H52" s="144"/>
      <c r="I52" s="144">
        <v>8836787</v>
      </c>
    </row>
    <row r="53" spans="1:24" ht="15" thickBot="1" x14ac:dyDescent="0.25">
      <c r="A53" s="144"/>
      <c r="B53" s="122" t="s">
        <v>179</v>
      </c>
      <c r="C53" s="145">
        <f t="shared" si="1"/>
        <v>0.51515588617115537</v>
      </c>
      <c r="D53" s="145">
        <f t="shared" si="1"/>
        <v>0.73593698024450771</v>
      </c>
      <c r="E53" s="145">
        <f t="shared" si="1"/>
        <v>0.58874958419560619</v>
      </c>
      <c r="F53" s="145">
        <f t="shared" si="1"/>
        <v>0.51515588617115537</v>
      </c>
      <c r="G53" s="145">
        <f t="shared" ref="G53" si="2">+G7/$I53*100000</f>
        <v>0.44156218814670462</v>
      </c>
      <c r="H53" s="144"/>
      <c r="I53" s="144">
        <v>1358812</v>
      </c>
    </row>
    <row r="54" spans="1:24" ht="15" thickBot="1" x14ac:dyDescent="0.25">
      <c r="A54" s="144"/>
      <c r="B54" s="122" t="s">
        <v>180</v>
      </c>
      <c r="C54" s="145">
        <f t="shared" si="1"/>
        <v>1.4799773859455427</v>
      </c>
      <c r="D54" s="145">
        <f t="shared" si="1"/>
        <v>0.8879864315673256</v>
      </c>
      <c r="E54" s="145">
        <f t="shared" si="1"/>
        <v>0.49332579531518095</v>
      </c>
      <c r="F54" s="145">
        <f t="shared" si="1"/>
        <v>0.9866515906303619</v>
      </c>
      <c r="G54" s="145">
        <f t="shared" ref="G54" si="3">+G8/$I54*100000</f>
        <v>0.59199095437821703</v>
      </c>
      <c r="H54" s="144"/>
      <c r="I54" s="144">
        <v>1013529</v>
      </c>
    </row>
    <row r="55" spans="1:24" ht="15" thickBot="1" x14ac:dyDescent="0.25">
      <c r="A55" s="144"/>
      <c r="B55" s="122" t="s">
        <v>181</v>
      </c>
      <c r="C55" s="145">
        <f t="shared" si="1"/>
        <v>0.16161877363674565</v>
      </c>
      <c r="D55" s="145">
        <f t="shared" si="1"/>
        <v>0.16161877363674565</v>
      </c>
      <c r="E55" s="145">
        <f t="shared" si="1"/>
        <v>8.0809386818372825E-2</v>
      </c>
      <c r="F55" s="145">
        <f t="shared" si="1"/>
        <v>0</v>
      </c>
      <c r="G55" s="145">
        <f t="shared" ref="G55" si="4">+G9/$I55*100000</f>
        <v>0</v>
      </c>
      <c r="H55" s="144"/>
      <c r="I55" s="144">
        <v>1237480</v>
      </c>
    </row>
    <row r="56" spans="1:24" ht="15" thickBot="1" x14ac:dyDescent="0.25">
      <c r="A56" s="144"/>
      <c r="B56" s="122" t="s">
        <v>182</v>
      </c>
      <c r="C56" s="145">
        <f t="shared" si="1"/>
        <v>0.97778820751865803</v>
      </c>
      <c r="D56" s="145">
        <f t="shared" si="1"/>
        <v>0.84445345194793198</v>
      </c>
      <c r="E56" s="145">
        <f t="shared" si="1"/>
        <v>1.3333475557072609</v>
      </c>
      <c r="F56" s="145">
        <f t="shared" si="1"/>
        <v>1.6444619853722886</v>
      </c>
      <c r="G56" s="145">
        <f t="shared" ref="G56" si="5">+G10/$I56*100000</f>
        <v>0.71111869637720582</v>
      </c>
      <c r="H56" s="144"/>
      <c r="I56" s="144">
        <v>2249976</v>
      </c>
    </row>
    <row r="57" spans="1:24" ht="15" thickBot="1" x14ac:dyDescent="0.25">
      <c r="A57" s="144"/>
      <c r="B57" s="122" t="s">
        <v>183</v>
      </c>
      <c r="C57" s="145">
        <f t="shared" si="1"/>
        <v>2.0203244641089357</v>
      </c>
      <c r="D57" s="145">
        <f t="shared" si="1"/>
        <v>0.33672074401815599</v>
      </c>
      <c r="E57" s="145">
        <f t="shared" si="1"/>
        <v>2.3570452081270918</v>
      </c>
      <c r="F57" s="145">
        <f t="shared" si="1"/>
        <v>0.67344148803631199</v>
      </c>
      <c r="G57" s="145">
        <f t="shared" ref="G57" si="6">+G11/$I57*100000</f>
        <v>1.1785226040635459</v>
      </c>
      <c r="H57" s="144"/>
      <c r="I57" s="144">
        <v>593964</v>
      </c>
    </row>
    <row r="58" spans="1:24" ht="15" thickBot="1" x14ac:dyDescent="0.25">
      <c r="A58" s="144"/>
      <c r="B58" s="122" t="s">
        <v>196</v>
      </c>
      <c r="C58" s="145">
        <f t="shared" si="1"/>
        <v>0.62539086929330834</v>
      </c>
      <c r="D58" s="145">
        <f t="shared" si="1"/>
        <v>0.6670835939128622</v>
      </c>
      <c r="E58" s="145">
        <f t="shared" si="1"/>
        <v>0.37523452157598497</v>
      </c>
      <c r="F58" s="145">
        <f t="shared" si="1"/>
        <v>0.41692724619553889</v>
      </c>
      <c r="G58" s="145">
        <f t="shared" ref="G58" si="7">+G12/$I58*100000</f>
        <v>0.83385449239107778</v>
      </c>
      <c r="H58" s="144"/>
      <c r="I58" s="144">
        <v>2398500</v>
      </c>
    </row>
    <row r="59" spans="1:24" ht="15" thickBot="1" x14ac:dyDescent="0.25">
      <c r="A59" s="144"/>
      <c r="B59" s="122" t="s">
        <v>185</v>
      </c>
      <c r="C59" s="145">
        <f t="shared" si="1"/>
        <v>0.47186860912952511</v>
      </c>
      <c r="D59" s="145">
        <f t="shared" si="1"/>
        <v>0.56624233095543008</v>
      </c>
      <c r="E59" s="145">
        <f t="shared" si="1"/>
        <v>0.14156058273885752</v>
      </c>
      <c r="F59" s="145">
        <f t="shared" si="1"/>
        <v>0.47186860912952511</v>
      </c>
      <c r="G59" s="145">
        <f t="shared" ref="G59" si="8">+G13/$I59*100000</f>
        <v>0.42468174821657256</v>
      </c>
      <c r="H59" s="144"/>
      <c r="I59" s="144">
        <v>2119234</v>
      </c>
    </row>
    <row r="60" spans="1:24" ht="15" thickBot="1" x14ac:dyDescent="0.25">
      <c r="A60" s="144"/>
      <c r="B60" s="122" t="s">
        <v>186</v>
      </c>
      <c r="C60" s="145">
        <f t="shared" si="1"/>
        <v>0.57695152318271004</v>
      </c>
      <c r="D60" s="145">
        <f t="shared" si="1"/>
        <v>0.46647144427538262</v>
      </c>
      <c r="E60" s="145">
        <f t="shared" si="1"/>
        <v>0.41736918698323711</v>
      </c>
      <c r="F60" s="145">
        <f t="shared" si="1"/>
        <v>0.51557370156752813</v>
      </c>
      <c r="G60" s="145">
        <f t="shared" ref="G60" si="9">+G14/$I60*100000</f>
        <v>0.74880942370521952</v>
      </c>
      <c r="H60" s="144"/>
      <c r="I60" s="144">
        <v>8146265</v>
      </c>
    </row>
    <row r="61" spans="1:24" ht="15" thickBot="1" x14ac:dyDescent="0.25">
      <c r="A61" s="144"/>
      <c r="B61" s="122" t="s">
        <v>197</v>
      </c>
      <c r="C61" s="145">
        <f t="shared" si="1"/>
        <v>1.846434617842504</v>
      </c>
      <c r="D61" s="145">
        <f t="shared" si="1"/>
        <v>1.9941493872699041</v>
      </c>
      <c r="E61" s="145">
        <f t="shared" si="1"/>
        <v>1.5140763866308531</v>
      </c>
      <c r="F61" s="145">
        <f t="shared" si="1"/>
        <v>1.6433268098798286</v>
      </c>
      <c r="G61" s="145">
        <f t="shared" ref="G61" si="10">+G15/$I61*100000</f>
        <v>1.7541128869503786</v>
      </c>
      <c r="H61" s="144"/>
      <c r="I61" s="144">
        <v>5415843</v>
      </c>
    </row>
    <row r="62" spans="1:24" ht="15" thickBot="1" x14ac:dyDescent="0.25">
      <c r="A62" s="144"/>
      <c r="B62" s="122" t="s">
        <v>188</v>
      </c>
      <c r="C62" s="145">
        <f t="shared" si="1"/>
        <v>0.85580779697956899</v>
      </c>
      <c r="D62" s="145">
        <f t="shared" si="1"/>
        <v>0.76071804175961688</v>
      </c>
      <c r="E62" s="145">
        <f t="shared" si="1"/>
        <v>0.47544877609976055</v>
      </c>
      <c r="F62" s="145">
        <f t="shared" si="1"/>
        <v>0.9508975521995211</v>
      </c>
      <c r="G62" s="145">
        <f t="shared" ref="G62" si="11">+G16/$I62*100000</f>
        <v>1.8067053491790901</v>
      </c>
      <c r="H62" s="144"/>
      <c r="I62" s="144">
        <v>1051638</v>
      </c>
    </row>
    <row r="63" spans="1:24" ht="15" thickBot="1" x14ac:dyDescent="0.25">
      <c r="A63" s="144"/>
      <c r="B63" s="122" t="s">
        <v>189</v>
      </c>
      <c r="C63" s="145">
        <f t="shared" si="1"/>
        <v>0.25800088383731351</v>
      </c>
      <c r="D63" s="145">
        <f t="shared" si="1"/>
        <v>0.25800088383731351</v>
      </c>
      <c r="E63" s="145">
        <f t="shared" si="1"/>
        <v>0.11057180735884864</v>
      </c>
      <c r="F63" s="145">
        <f t="shared" si="1"/>
        <v>0.33171542207654592</v>
      </c>
      <c r="G63" s="145">
        <f t="shared" ref="G63" si="12">+G17/$I63*100000</f>
        <v>0.11057180735884864</v>
      </c>
      <c r="H63" s="144"/>
      <c r="I63" s="144">
        <v>2713169</v>
      </c>
    </row>
    <row r="64" spans="1:24" ht="15" thickBot="1" x14ac:dyDescent="0.25">
      <c r="A64" s="144"/>
      <c r="B64" s="122" t="s">
        <v>190</v>
      </c>
      <c r="C64" s="145">
        <f t="shared" si="1"/>
        <v>2.9283885694205334</v>
      </c>
      <c r="D64" s="145">
        <f t="shared" si="1"/>
        <v>2.2278171413294969</v>
      </c>
      <c r="E64" s="145">
        <f t="shared" si="1"/>
        <v>3.1805942835333068</v>
      </c>
      <c r="F64" s="145">
        <f t="shared" si="1"/>
        <v>2.2558399984531383</v>
      </c>
      <c r="G64" s="145">
        <f t="shared" ref="G64" si="13">+G18/$I64*100000</f>
        <v>2.1997942842058551</v>
      </c>
      <c r="H64" s="144"/>
      <c r="I64" s="144">
        <v>7137031</v>
      </c>
    </row>
    <row r="65" spans="1:24" ht="15" thickBot="1" x14ac:dyDescent="0.25">
      <c r="A65" s="144"/>
      <c r="B65" s="122" t="s">
        <v>191</v>
      </c>
      <c r="C65" s="145">
        <f t="shared" si="1"/>
        <v>1.6990343192347046</v>
      </c>
      <c r="D65" s="145">
        <f t="shared" si="1"/>
        <v>1.887815910260783</v>
      </c>
      <c r="E65" s="145">
        <f t="shared" si="1"/>
        <v>1.0068351521390841</v>
      </c>
      <c r="F65" s="145">
        <f t="shared" si="1"/>
        <v>0.9439079551303915</v>
      </c>
      <c r="G65" s="145">
        <f t="shared" ref="G65" si="14">+G19/$I65*100000</f>
        <v>1.5102527282086262</v>
      </c>
      <c r="H65" s="144"/>
      <c r="I65" s="144">
        <v>1589138</v>
      </c>
    </row>
    <row r="66" spans="1:24" ht="15" thickBot="1" x14ac:dyDescent="0.25">
      <c r="A66" s="144"/>
      <c r="B66" s="122" t="s">
        <v>192</v>
      </c>
      <c r="C66" s="145">
        <f t="shared" si="1"/>
        <v>0.14630577907827361</v>
      </c>
      <c r="D66" s="145">
        <f t="shared" si="1"/>
        <v>0.14630577907827361</v>
      </c>
      <c r="E66" s="145">
        <f t="shared" si="1"/>
        <v>0.73152889539136789</v>
      </c>
      <c r="F66" s="145">
        <f t="shared" si="1"/>
        <v>0.14630577907827361</v>
      </c>
      <c r="G66" s="145">
        <f t="shared" ref="G66" si="15">+G20/$I66*100000</f>
        <v>0.73152889539136789</v>
      </c>
      <c r="H66" s="144"/>
      <c r="I66" s="144">
        <v>683500</v>
      </c>
    </row>
    <row r="67" spans="1:24" ht="15" thickBot="1" x14ac:dyDescent="0.25">
      <c r="A67" s="144"/>
      <c r="B67" s="122" t="s">
        <v>193</v>
      </c>
      <c r="C67" s="145">
        <f t="shared" si="1"/>
        <v>1.2486944453611446</v>
      </c>
      <c r="D67" s="145">
        <f t="shared" si="1"/>
        <v>1.2486944453611446</v>
      </c>
      <c r="E67" s="145">
        <f t="shared" si="1"/>
        <v>0.80273214344645027</v>
      </c>
      <c r="F67" s="145">
        <f t="shared" si="1"/>
        <v>0.6243472226805723</v>
      </c>
      <c r="G67" s="145">
        <f t="shared" ref="G67" si="16">+G21/$I67*100000</f>
        <v>1.070309524595267</v>
      </c>
      <c r="H67" s="144"/>
      <c r="I67" s="144">
        <v>2242342</v>
      </c>
    </row>
    <row r="68" spans="1:24" ht="15" thickBot="1" x14ac:dyDescent="0.25">
      <c r="A68" s="144"/>
      <c r="B68" s="122" t="s">
        <v>194</v>
      </c>
      <c r="C68" s="145">
        <f t="shared" si="1"/>
        <v>0.61108632816557995</v>
      </c>
      <c r="D68" s="145">
        <f t="shared" si="1"/>
        <v>1.5277158204139498</v>
      </c>
      <c r="E68" s="145">
        <f t="shared" si="1"/>
        <v>0.91662949224836987</v>
      </c>
      <c r="F68" s="145">
        <f t="shared" si="1"/>
        <v>0.61108632816557995</v>
      </c>
      <c r="G68" s="145">
        <f t="shared" ref="G68" si="17">+G22/$I68*100000</f>
        <v>1.2221726563311599</v>
      </c>
      <c r="H68" s="144"/>
      <c r="I68" s="144">
        <v>327286</v>
      </c>
    </row>
    <row r="69" spans="1:24" ht="15" thickBot="1" x14ac:dyDescent="0.25">
      <c r="A69" s="144"/>
      <c r="B69" s="120" t="s">
        <v>195</v>
      </c>
      <c r="C69" s="146">
        <f t="shared" si="1"/>
        <v>1.1544453659646783</v>
      </c>
      <c r="D69" s="146">
        <f t="shared" si="1"/>
        <v>1.0017409524772871</v>
      </c>
      <c r="E69" s="146">
        <f t="shared" si="1"/>
        <v>1.0322818351747653</v>
      </c>
      <c r="F69" s="146">
        <f t="shared" si="1"/>
        <v>0.99359671709129282</v>
      </c>
      <c r="G69" s="146">
        <f t="shared" ref="G69" si="18">+G23/$I69*100000</f>
        <v>1.0994717771092175</v>
      </c>
      <c r="H69" s="144"/>
      <c r="I69" s="144">
        <v>49114494</v>
      </c>
    </row>
    <row r="70" spans="1:24" ht="13.5" thickBot="1" x14ac:dyDescent="0.25">
      <c r="A70" s="144"/>
      <c r="B70" s="144"/>
      <c r="C70" s="145"/>
      <c r="D70" s="145"/>
      <c r="E70" s="145"/>
      <c r="F70" s="145"/>
      <c r="G70" s="145"/>
      <c r="H70" s="144"/>
      <c r="I70" s="144"/>
      <c r="J70" s="144"/>
      <c r="K70" s="144"/>
      <c r="L70" s="144"/>
      <c r="M70" s="144"/>
      <c r="N70" s="144"/>
      <c r="O70" s="144"/>
      <c r="P70" s="144"/>
      <c r="Q70" s="144"/>
      <c r="R70" s="144"/>
      <c r="S70" s="144"/>
      <c r="T70" s="144"/>
      <c r="U70" s="144"/>
      <c r="V70" s="144"/>
      <c r="W70" s="144"/>
      <c r="X70" s="144"/>
    </row>
    <row r="71" spans="1:24" ht="13.5" thickBot="1" x14ac:dyDescent="0.25">
      <c r="A71" s="144"/>
      <c r="B71" s="144"/>
      <c r="C71" s="145"/>
      <c r="D71" s="145"/>
      <c r="E71" s="145"/>
      <c r="F71" s="145"/>
      <c r="G71" s="145"/>
      <c r="H71" s="144"/>
      <c r="I71" s="144"/>
      <c r="J71" s="144"/>
      <c r="K71" s="144"/>
      <c r="L71" s="144"/>
      <c r="M71" s="144"/>
      <c r="N71" s="144"/>
      <c r="O71" s="144"/>
      <c r="P71" s="144"/>
      <c r="Q71" s="144"/>
      <c r="R71" s="144"/>
      <c r="S71" s="144"/>
      <c r="T71" s="144"/>
      <c r="U71" s="144"/>
      <c r="V71" s="144"/>
      <c r="W71" s="144"/>
      <c r="X71" s="144"/>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5D41-A7AC-4CED-9805-B6C2EED085E1}">
  <sheetPr codeName="Hoja22">
    <pageSetUpPr fitToPage="1"/>
  </sheetPr>
  <dimension ref="A1:W71"/>
  <sheetViews>
    <sheetView topLeftCell="F18" zoomScaleNormal="100" workbookViewId="0"/>
  </sheetViews>
  <sheetFormatPr baseColWidth="10" defaultColWidth="11.42578125" defaultRowHeight="12.75" x14ac:dyDescent="0.2"/>
  <cols>
    <col min="1" max="1" width="6.7109375" style="118" customWidth="1"/>
    <col min="2" max="2" width="33.85546875" style="118" customWidth="1"/>
    <col min="3" max="8" width="12.28515625" style="118" customWidth="1"/>
    <col min="9" max="9" width="12" style="118" customWidth="1"/>
    <col min="10" max="10" width="11.7109375" style="118" hidden="1" customWidth="1"/>
    <col min="11" max="11" width="12.28515625" style="118" customWidth="1"/>
    <col min="12" max="12" width="15.42578125" style="118" customWidth="1"/>
    <col min="13" max="13" width="13.5703125" style="118" customWidth="1"/>
    <col min="14" max="14" width="13.140625" style="118" customWidth="1"/>
    <col min="15" max="15" width="15.85546875" style="118" hidden="1" customWidth="1"/>
    <col min="16" max="16" width="14.140625" style="118" hidden="1" customWidth="1"/>
    <col min="17" max="17" width="15" style="118" hidden="1" customWidth="1"/>
    <col min="18" max="18" width="13.5703125" style="118" customWidth="1"/>
    <col min="19" max="19" width="14.7109375" style="118" customWidth="1"/>
    <col min="20" max="20" width="14.140625" style="118" customWidth="1"/>
    <col min="21" max="98" width="12.28515625" style="118" customWidth="1"/>
    <col min="99" max="16384" width="11.42578125" style="118"/>
  </cols>
  <sheetData>
    <row r="1" spans="2:22" ht="15" x14ac:dyDescent="0.2">
      <c r="C1" s="135"/>
      <c r="D1" s="135"/>
    </row>
    <row r="2" spans="2:22" ht="40.5" customHeight="1" x14ac:dyDescent="0.2">
      <c r="B2" s="136"/>
      <c r="C2" s="152"/>
      <c r="D2" s="135"/>
    </row>
    <row r="3" spans="2:22" s="132" customFormat="1" ht="28.5" customHeight="1" x14ac:dyDescent="0.2">
      <c r="B3" s="134"/>
      <c r="C3" s="151"/>
    </row>
    <row r="5" spans="2:22" ht="39" customHeight="1" x14ac:dyDescent="0.2">
      <c r="C5" s="123" t="s">
        <v>106</v>
      </c>
      <c r="D5" s="123" t="s">
        <v>302</v>
      </c>
      <c r="E5" s="123" t="s">
        <v>304</v>
      </c>
      <c r="F5" s="130" t="s">
        <v>311</v>
      </c>
      <c r="G5" s="123" t="s">
        <v>330</v>
      </c>
    </row>
    <row r="6" spans="2:22" ht="17.100000000000001" customHeight="1" thickBot="1" x14ac:dyDescent="0.25">
      <c r="B6" s="122" t="s">
        <v>178</v>
      </c>
      <c r="C6" s="174">
        <v>102</v>
      </c>
      <c r="D6" s="174">
        <v>133</v>
      </c>
      <c r="E6" s="174">
        <v>73</v>
      </c>
      <c r="F6" s="174">
        <v>70</v>
      </c>
      <c r="G6" s="175">
        <v>107</v>
      </c>
    </row>
    <row r="7" spans="2:22" ht="17.100000000000001" customHeight="1" thickBot="1" x14ac:dyDescent="0.25">
      <c r="B7" s="122" t="s">
        <v>179</v>
      </c>
      <c r="C7" s="174">
        <v>3</v>
      </c>
      <c r="D7" s="174">
        <v>2</v>
      </c>
      <c r="E7" s="174">
        <v>0</v>
      </c>
      <c r="F7" s="174">
        <v>1</v>
      </c>
      <c r="G7" s="174">
        <v>4</v>
      </c>
    </row>
    <row r="8" spans="2:22" ht="17.100000000000001" customHeight="1" thickBot="1" x14ac:dyDescent="0.25">
      <c r="B8" s="122" t="s">
        <v>180</v>
      </c>
      <c r="C8" s="174">
        <v>6</v>
      </c>
      <c r="D8" s="174">
        <v>4</v>
      </c>
      <c r="E8" s="174">
        <v>2</v>
      </c>
      <c r="F8" s="174">
        <v>3</v>
      </c>
      <c r="G8" s="174">
        <v>3</v>
      </c>
    </row>
    <row r="9" spans="2:22" ht="17.100000000000001" customHeight="1" thickBot="1" x14ac:dyDescent="0.25">
      <c r="B9" s="122" t="s">
        <v>181</v>
      </c>
      <c r="C9" s="174">
        <v>0</v>
      </c>
      <c r="D9" s="174">
        <v>1</v>
      </c>
      <c r="E9" s="174">
        <v>0</v>
      </c>
      <c r="F9" s="174">
        <v>0</v>
      </c>
      <c r="G9" s="174">
        <v>0</v>
      </c>
    </row>
    <row r="10" spans="2:22" ht="17.100000000000001" customHeight="1" thickBot="1" x14ac:dyDescent="0.25">
      <c r="B10" s="122" t="s">
        <v>182</v>
      </c>
      <c r="C10" s="174">
        <v>8</v>
      </c>
      <c r="D10" s="174">
        <v>16</v>
      </c>
      <c r="E10" s="174">
        <v>6</v>
      </c>
      <c r="F10" s="174">
        <v>8</v>
      </c>
      <c r="G10" s="174">
        <v>17</v>
      </c>
    </row>
    <row r="11" spans="2:22" ht="17.100000000000001" customHeight="1" thickBot="1" x14ac:dyDescent="0.25">
      <c r="B11" s="122" t="s">
        <v>183</v>
      </c>
      <c r="C11" s="174">
        <v>0</v>
      </c>
      <c r="D11" s="174">
        <v>1</v>
      </c>
      <c r="E11" s="174">
        <v>1</v>
      </c>
      <c r="F11" s="174">
        <v>4</v>
      </c>
      <c r="G11" s="174">
        <v>9</v>
      </c>
    </row>
    <row r="12" spans="2:22" ht="17.100000000000001" customHeight="1" thickBot="1" x14ac:dyDescent="0.25">
      <c r="B12" s="122" t="s">
        <v>184</v>
      </c>
      <c r="C12" s="174">
        <v>19</v>
      </c>
      <c r="D12" s="174">
        <v>19</v>
      </c>
      <c r="E12" s="174">
        <v>5</v>
      </c>
      <c r="F12" s="174">
        <v>22</v>
      </c>
      <c r="G12" s="175">
        <v>12</v>
      </c>
    </row>
    <row r="13" spans="2:22" ht="17.100000000000001" customHeight="1" thickBot="1" x14ac:dyDescent="0.25">
      <c r="B13" s="122" t="s">
        <v>185</v>
      </c>
      <c r="C13" s="174">
        <v>13</v>
      </c>
      <c r="D13" s="174">
        <v>13</v>
      </c>
      <c r="E13" s="174">
        <v>4</v>
      </c>
      <c r="F13" s="174">
        <v>15</v>
      </c>
      <c r="G13" s="174">
        <v>30</v>
      </c>
      <c r="Q13" s="155"/>
      <c r="R13" s="155"/>
      <c r="S13" s="155"/>
      <c r="T13" s="155"/>
      <c r="U13" s="155"/>
      <c r="V13" s="155"/>
    </row>
    <row r="14" spans="2:22" ht="17.100000000000001" customHeight="1" thickBot="1" x14ac:dyDescent="0.25">
      <c r="B14" s="122" t="s">
        <v>186</v>
      </c>
      <c r="C14" s="174">
        <v>7</v>
      </c>
      <c r="D14" s="174">
        <v>8</v>
      </c>
      <c r="E14" s="174">
        <v>6</v>
      </c>
      <c r="F14" s="174">
        <v>1</v>
      </c>
      <c r="G14" s="174">
        <v>8</v>
      </c>
    </row>
    <row r="15" spans="2:22" ht="17.100000000000001" customHeight="1" thickBot="1" x14ac:dyDescent="0.25">
      <c r="B15" s="122" t="s">
        <v>187</v>
      </c>
      <c r="C15" s="174">
        <v>42</v>
      </c>
      <c r="D15" s="174">
        <v>48</v>
      </c>
      <c r="E15" s="174">
        <v>57</v>
      </c>
      <c r="F15" s="174">
        <v>85</v>
      </c>
      <c r="G15" s="174">
        <v>51</v>
      </c>
    </row>
    <row r="16" spans="2:22" ht="17.100000000000001" customHeight="1" thickBot="1" x14ac:dyDescent="0.25">
      <c r="B16" s="122" t="s">
        <v>188</v>
      </c>
      <c r="C16" s="174">
        <v>0</v>
      </c>
      <c r="D16" s="174">
        <v>3</v>
      </c>
      <c r="E16" s="174">
        <v>1</v>
      </c>
      <c r="F16" s="174">
        <v>3</v>
      </c>
      <c r="G16" s="174">
        <v>1</v>
      </c>
    </row>
    <row r="17" spans="2:7" ht="17.100000000000001" customHeight="1" thickBot="1" x14ac:dyDescent="0.25">
      <c r="B17" s="122" t="s">
        <v>189</v>
      </c>
      <c r="C17" s="174">
        <v>1</v>
      </c>
      <c r="D17" s="174">
        <v>3</v>
      </c>
      <c r="E17" s="174">
        <v>5</v>
      </c>
      <c r="F17" s="174">
        <v>4</v>
      </c>
      <c r="G17" s="174">
        <v>2</v>
      </c>
    </row>
    <row r="18" spans="2:7" ht="17.100000000000001" customHeight="1" thickBot="1" x14ac:dyDescent="0.25">
      <c r="B18" s="122" t="s">
        <v>190</v>
      </c>
      <c r="C18" s="174">
        <v>111</v>
      </c>
      <c r="D18" s="174">
        <v>114</v>
      </c>
      <c r="E18" s="174">
        <v>85</v>
      </c>
      <c r="F18" s="174">
        <v>141</v>
      </c>
      <c r="G18" s="174">
        <v>151</v>
      </c>
    </row>
    <row r="19" spans="2:7" ht="17.100000000000001" customHeight="1" thickBot="1" x14ac:dyDescent="0.25">
      <c r="B19" s="122" t="s">
        <v>191</v>
      </c>
      <c r="C19" s="174">
        <v>8</v>
      </c>
      <c r="D19" s="174">
        <v>11</v>
      </c>
      <c r="E19" s="174">
        <v>8</v>
      </c>
      <c r="F19" s="174">
        <v>13</v>
      </c>
      <c r="G19" s="174">
        <v>16</v>
      </c>
    </row>
    <row r="20" spans="2:7" ht="17.100000000000001" customHeight="1" thickBot="1" x14ac:dyDescent="0.25">
      <c r="B20" s="122" t="s">
        <v>192</v>
      </c>
      <c r="C20" s="174">
        <v>0</v>
      </c>
      <c r="D20" s="174">
        <v>0</v>
      </c>
      <c r="E20" s="174">
        <v>0</v>
      </c>
      <c r="F20" s="174">
        <v>0</v>
      </c>
      <c r="G20" s="174">
        <v>0</v>
      </c>
    </row>
    <row r="21" spans="2:7" ht="17.100000000000001" customHeight="1" thickBot="1" x14ac:dyDescent="0.25">
      <c r="B21" s="122" t="s">
        <v>193</v>
      </c>
      <c r="C21" s="174">
        <v>11</v>
      </c>
      <c r="D21" s="174">
        <v>0</v>
      </c>
      <c r="E21" s="174">
        <v>0</v>
      </c>
      <c r="F21" s="174">
        <v>0</v>
      </c>
      <c r="G21" s="174">
        <v>1</v>
      </c>
    </row>
    <row r="22" spans="2:7" ht="17.100000000000001" customHeight="1" thickBot="1" x14ac:dyDescent="0.25">
      <c r="B22" s="122" t="s">
        <v>194</v>
      </c>
      <c r="C22" s="174">
        <v>2</v>
      </c>
      <c r="D22" s="174">
        <v>3</v>
      </c>
      <c r="E22" s="174">
        <v>1</v>
      </c>
      <c r="F22" s="174">
        <v>3</v>
      </c>
      <c r="G22" s="174">
        <v>2</v>
      </c>
    </row>
    <row r="23" spans="2:7" ht="17.100000000000001" customHeight="1" thickBot="1" x14ac:dyDescent="0.25">
      <c r="B23" s="120" t="s">
        <v>195</v>
      </c>
      <c r="C23" s="126">
        <v>333</v>
      </c>
      <c r="D23" s="126">
        <v>379</v>
      </c>
      <c r="E23" s="126">
        <v>254</v>
      </c>
      <c r="F23" s="126">
        <v>373</v>
      </c>
      <c r="G23" s="126">
        <v>414</v>
      </c>
    </row>
    <row r="24" spans="2:7" ht="30" customHeight="1" x14ac:dyDescent="0.2"/>
    <row r="25" spans="2:7" ht="36.75" customHeight="1" x14ac:dyDescent="0.2">
      <c r="B25" s="124"/>
      <c r="C25" s="124"/>
      <c r="D25" s="124"/>
      <c r="E25" s="124"/>
    </row>
    <row r="27" spans="2:7" ht="39" customHeight="1" x14ac:dyDescent="0.2">
      <c r="C27" s="123" t="s">
        <v>333</v>
      </c>
    </row>
    <row r="28" spans="2:7" ht="17.100000000000001" customHeight="1" thickBot="1" x14ac:dyDescent="0.25">
      <c r="B28" s="122" t="s">
        <v>178</v>
      </c>
      <c r="C28" s="121">
        <f t="shared" ref="C28:C45" si="0">+IF(C6&gt;0,(G6-C6)/C6,"-")</f>
        <v>4.9019607843137254E-2</v>
      </c>
    </row>
    <row r="29" spans="2:7" ht="17.100000000000001" customHeight="1" thickBot="1" x14ac:dyDescent="0.25">
      <c r="B29" s="122" t="s">
        <v>179</v>
      </c>
      <c r="C29" s="121">
        <f t="shared" si="0"/>
        <v>0.33333333333333331</v>
      </c>
    </row>
    <row r="30" spans="2:7" ht="17.100000000000001" customHeight="1" thickBot="1" x14ac:dyDescent="0.25">
      <c r="B30" s="122" t="s">
        <v>180</v>
      </c>
      <c r="C30" s="121">
        <f t="shared" si="0"/>
        <v>-0.5</v>
      </c>
    </row>
    <row r="31" spans="2:7" ht="17.100000000000001" customHeight="1" thickBot="1" x14ac:dyDescent="0.25">
      <c r="B31" s="122" t="s">
        <v>181</v>
      </c>
      <c r="C31" s="121" t="str">
        <f t="shared" si="0"/>
        <v>-</v>
      </c>
    </row>
    <row r="32" spans="2:7" ht="17.100000000000001" customHeight="1" thickBot="1" x14ac:dyDescent="0.25">
      <c r="B32" s="122" t="s">
        <v>182</v>
      </c>
      <c r="C32" s="121">
        <f t="shared" si="0"/>
        <v>1.125</v>
      </c>
    </row>
    <row r="33" spans="1:23" ht="17.100000000000001" customHeight="1" thickBot="1" x14ac:dyDescent="0.25">
      <c r="B33" s="122" t="s">
        <v>183</v>
      </c>
      <c r="C33" s="121" t="str">
        <f t="shared" si="0"/>
        <v>-</v>
      </c>
    </row>
    <row r="34" spans="1:23" ht="17.100000000000001" customHeight="1" thickBot="1" x14ac:dyDescent="0.25">
      <c r="B34" s="122" t="s">
        <v>184</v>
      </c>
      <c r="C34" s="121">
        <f t="shared" si="0"/>
        <v>-0.36842105263157893</v>
      </c>
    </row>
    <row r="35" spans="1:23" ht="17.100000000000001" customHeight="1" thickBot="1" x14ac:dyDescent="0.25">
      <c r="B35" s="122" t="s">
        <v>185</v>
      </c>
      <c r="C35" s="121">
        <f t="shared" si="0"/>
        <v>1.3076923076923077</v>
      </c>
    </row>
    <row r="36" spans="1:23" ht="17.100000000000001" customHeight="1" thickBot="1" x14ac:dyDescent="0.25">
      <c r="B36" s="122" t="s">
        <v>186</v>
      </c>
      <c r="C36" s="121">
        <f t="shared" si="0"/>
        <v>0.14285714285714285</v>
      </c>
    </row>
    <row r="37" spans="1:23" ht="17.100000000000001" customHeight="1" thickBot="1" x14ac:dyDescent="0.25">
      <c r="B37" s="122" t="s">
        <v>187</v>
      </c>
      <c r="C37" s="121">
        <f t="shared" si="0"/>
        <v>0.21428571428571427</v>
      </c>
    </row>
    <row r="38" spans="1:23" ht="17.100000000000001" customHeight="1" thickBot="1" x14ac:dyDescent="0.25">
      <c r="B38" s="122" t="s">
        <v>188</v>
      </c>
      <c r="C38" s="121" t="str">
        <f t="shared" si="0"/>
        <v>-</v>
      </c>
    </row>
    <row r="39" spans="1:23" ht="17.100000000000001" customHeight="1" thickBot="1" x14ac:dyDescent="0.25">
      <c r="B39" s="122" t="s">
        <v>189</v>
      </c>
      <c r="C39" s="121">
        <f t="shared" si="0"/>
        <v>1</v>
      </c>
    </row>
    <row r="40" spans="1:23" ht="17.100000000000001" customHeight="1" thickBot="1" x14ac:dyDescent="0.25">
      <c r="B40" s="122" t="s">
        <v>190</v>
      </c>
      <c r="C40" s="121">
        <f t="shared" si="0"/>
        <v>0.36036036036036034</v>
      </c>
    </row>
    <row r="41" spans="1:23" ht="17.100000000000001" customHeight="1" thickBot="1" x14ac:dyDescent="0.25">
      <c r="B41" s="122" t="s">
        <v>191</v>
      </c>
      <c r="C41" s="121">
        <f t="shared" si="0"/>
        <v>1</v>
      </c>
    </row>
    <row r="42" spans="1:23" ht="17.100000000000001" customHeight="1" thickBot="1" x14ac:dyDescent="0.25">
      <c r="B42" s="122" t="s">
        <v>192</v>
      </c>
      <c r="C42" s="121" t="str">
        <f t="shared" si="0"/>
        <v>-</v>
      </c>
    </row>
    <row r="43" spans="1:23" ht="17.100000000000001" customHeight="1" thickBot="1" x14ac:dyDescent="0.25">
      <c r="B43" s="122" t="s">
        <v>193</v>
      </c>
      <c r="C43" s="121">
        <f t="shared" si="0"/>
        <v>-0.90909090909090906</v>
      </c>
    </row>
    <row r="44" spans="1:23" ht="17.100000000000001" customHeight="1" thickBot="1" x14ac:dyDescent="0.25">
      <c r="B44" s="122" t="s">
        <v>194</v>
      </c>
      <c r="C44" s="121">
        <f t="shared" si="0"/>
        <v>0</v>
      </c>
    </row>
    <row r="45" spans="1:23" ht="17.100000000000001" customHeight="1" thickBot="1" x14ac:dyDescent="0.25">
      <c r="B45" s="120" t="s">
        <v>195</v>
      </c>
      <c r="C45" s="119">
        <f t="shared" si="0"/>
        <v>0.24324324324324326</v>
      </c>
    </row>
    <row r="48" spans="1:23" x14ac:dyDescent="0.2">
      <c r="A48" s="144"/>
      <c r="B48" s="144"/>
      <c r="C48" s="144"/>
      <c r="D48" s="144"/>
      <c r="E48" s="144"/>
      <c r="F48" s="144"/>
      <c r="G48" s="144"/>
      <c r="H48" s="144"/>
      <c r="I48" s="144"/>
      <c r="J48" s="144"/>
      <c r="K48" s="144"/>
      <c r="L48" s="144"/>
      <c r="M48" s="144"/>
      <c r="N48" s="144"/>
      <c r="O48" s="144"/>
      <c r="P48" s="144"/>
      <c r="Q48" s="144"/>
      <c r="R48" s="144"/>
      <c r="S48" s="144"/>
      <c r="T48" s="144"/>
      <c r="U48" s="144"/>
      <c r="V48" s="144"/>
      <c r="W48" s="144"/>
    </row>
    <row r="49" spans="1:23" x14ac:dyDescent="0.2">
      <c r="A49" s="144"/>
      <c r="B49" s="144"/>
      <c r="C49" s="144"/>
      <c r="D49" s="144"/>
      <c r="E49" s="144"/>
      <c r="F49" s="144"/>
      <c r="G49" s="144"/>
      <c r="H49" s="144"/>
      <c r="I49" s="144"/>
      <c r="J49" s="144"/>
      <c r="K49" s="144"/>
      <c r="L49" s="144"/>
      <c r="M49" s="144"/>
      <c r="N49" s="144"/>
      <c r="O49" s="144"/>
      <c r="P49" s="144"/>
      <c r="Q49" s="144"/>
      <c r="R49" s="144"/>
      <c r="S49" s="144"/>
      <c r="T49" s="144"/>
      <c r="U49" s="144"/>
      <c r="V49" s="144"/>
      <c r="W49" s="144"/>
    </row>
    <row r="50" spans="1:23" x14ac:dyDescent="0.2">
      <c r="A50" s="144"/>
      <c r="B50" s="144"/>
      <c r="C50" s="144"/>
      <c r="D50" s="144"/>
      <c r="E50" s="144"/>
      <c r="F50" s="144"/>
      <c r="G50" s="144"/>
      <c r="H50" s="144"/>
      <c r="I50" s="144"/>
      <c r="J50" s="144"/>
      <c r="K50" s="144"/>
      <c r="L50" s="144"/>
      <c r="M50" s="144"/>
      <c r="N50" s="144"/>
      <c r="O50" s="144"/>
      <c r="P50" s="144"/>
      <c r="Q50" s="144"/>
      <c r="R50" s="144"/>
      <c r="S50" s="144"/>
      <c r="T50" s="144"/>
      <c r="U50" s="144"/>
      <c r="V50" s="144"/>
      <c r="W50" s="144"/>
    </row>
    <row r="51" spans="1:23" ht="39" customHeight="1" x14ac:dyDescent="0.2">
      <c r="A51" s="144"/>
      <c r="B51" s="144"/>
      <c r="C51" s="129" t="s">
        <v>106</v>
      </c>
      <c r="D51" s="129" t="s">
        <v>302</v>
      </c>
      <c r="E51" s="129" t="s">
        <v>304</v>
      </c>
      <c r="F51" s="130" t="s">
        <v>311</v>
      </c>
      <c r="G51" s="129" t="s">
        <v>330</v>
      </c>
      <c r="H51" s="144"/>
      <c r="I51" s="149"/>
      <c r="J51" s="149">
        <v>45658</v>
      </c>
      <c r="K51" s="148"/>
    </row>
    <row r="52" spans="1:23" ht="15" thickBot="1" x14ac:dyDescent="0.25">
      <c r="A52" s="144"/>
      <c r="B52" s="122" t="s">
        <v>178</v>
      </c>
      <c r="C52" s="145">
        <f t="shared" ref="C52:G68" si="1">+C6/$J52*100000</f>
        <v>1.1542656850278274</v>
      </c>
      <c r="D52" s="145">
        <f t="shared" si="1"/>
        <v>1.5050719226343239</v>
      </c>
      <c r="E52" s="145">
        <f t="shared" si="1"/>
        <v>0.82609210791207255</v>
      </c>
      <c r="F52" s="145">
        <f t="shared" si="1"/>
        <v>0.79214311717595998</v>
      </c>
      <c r="G52" s="145">
        <f t="shared" si="1"/>
        <v>1.2108473362546817</v>
      </c>
      <c r="H52" s="144"/>
      <c r="I52" s="144"/>
      <c r="J52" s="144">
        <v>8836787</v>
      </c>
      <c r="K52" s="144"/>
    </row>
    <row r="53" spans="1:23" ht="15" thickBot="1" x14ac:dyDescent="0.25">
      <c r="A53" s="144"/>
      <c r="B53" s="122" t="s">
        <v>179</v>
      </c>
      <c r="C53" s="145">
        <f t="shared" si="1"/>
        <v>0.22078109407335231</v>
      </c>
      <c r="D53" s="145">
        <f t="shared" si="1"/>
        <v>0.14718739604890155</v>
      </c>
      <c r="E53" s="145">
        <f t="shared" si="1"/>
        <v>0</v>
      </c>
      <c r="F53" s="145">
        <f t="shared" si="1"/>
        <v>7.3593698024450774E-2</v>
      </c>
      <c r="G53" s="145">
        <f t="shared" ref="G53" si="2">+G7/$J53*100000</f>
        <v>0.2943747920978031</v>
      </c>
      <c r="H53" s="144"/>
      <c r="I53" s="144"/>
      <c r="J53" s="144">
        <v>1358812</v>
      </c>
      <c r="K53" s="144"/>
    </row>
    <row r="54" spans="1:23" ht="15" thickBot="1" x14ac:dyDescent="0.25">
      <c r="A54" s="144"/>
      <c r="B54" s="122" t="s">
        <v>180</v>
      </c>
      <c r="C54" s="145">
        <f t="shared" si="1"/>
        <v>0.59199095437821703</v>
      </c>
      <c r="D54" s="145">
        <f t="shared" si="1"/>
        <v>0.39466063625214476</v>
      </c>
      <c r="E54" s="145">
        <f t="shared" si="1"/>
        <v>0.19733031812607238</v>
      </c>
      <c r="F54" s="145">
        <f t="shared" si="1"/>
        <v>0.29599547718910851</v>
      </c>
      <c r="G54" s="145">
        <f t="shared" ref="G54" si="3">+G8/$J54*100000</f>
        <v>0.29599547718910851</v>
      </c>
      <c r="H54" s="144"/>
      <c r="I54" s="144"/>
      <c r="J54" s="144">
        <v>1013529</v>
      </c>
      <c r="K54" s="144"/>
    </row>
    <row r="55" spans="1:23" ht="15" thickBot="1" x14ac:dyDescent="0.25">
      <c r="A55" s="144"/>
      <c r="B55" s="122" t="s">
        <v>181</v>
      </c>
      <c r="C55" s="145">
        <f t="shared" si="1"/>
        <v>0</v>
      </c>
      <c r="D55" s="145">
        <f t="shared" si="1"/>
        <v>8.0809386818372825E-2</v>
      </c>
      <c r="E55" s="145">
        <f t="shared" si="1"/>
        <v>0</v>
      </c>
      <c r="F55" s="145">
        <f t="shared" si="1"/>
        <v>0</v>
      </c>
      <c r="G55" s="145">
        <f t="shared" ref="G55" si="4">+G9/$J55*100000</f>
        <v>0</v>
      </c>
      <c r="H55" s="144"/>
      <c r="I55" s="144"/>
      <c r="J55" s="144">
        <v>1237480</v>
      </c>
      <c r="K55" s="144"/>
    </row>
    <row r="56" spans="1:23" ht="15" thickBot="1" x14ac:dyDescent="0.25">
      <c r="A56" s="144"/>
      <c r="B56" s="122" t="s">
        <v>182</v>
      </c>
      <c r="C56" s="145">
        <f t="shared" si="1"/>
        <v>0.35555934818860291</v>
      </c>
      <c r="D56" s="145">
        <f t="shared" si="1"/>
        <v>0.71111869637720582</v>
      </c>
      <c r="E56" s="145">
        <f t="shared" si="1"/>
        <v>0.26666951114145215</v>
      </c>
      <c r="F56" s="145">
        <f t="shared" si="1"/>
        <v>0.35555934818860291</v>
      </c>
      <c r="G56" s="145">
        <f t="shared" ref="G56" si="5">+G10/$J56*100000</f>
        <v>0.75556361490078117</v>
      </c>
      <c r="H56" s="144"/>
      <c r="I56" s="144"/>
      <c r="J56" s="144">
        <v>2249976</v>
      </c>
      <c r="K56" s="144"/>
    </row>
    <row r="57" spans="1:23" ht="15" thickBot="1" x14ac:dyDescent="0.25">
      <c r="A57" s="144"/>
      <c r="B57" s="122" t="s">
        <v>183</v>
      </c>
      <c r="C57" s="145">
        <f t="shared" si="1"/>
        <v>0</v>
      </c>
      <c r="D57" s="145">
        <f t="shared" si="1"/>
        <v>0.168360372009078</v>
      </c>
      <c r="E57" s="145">
        <f t="shared" si="1"/>
        <v>0.168360372009078</v>
      </c>
      <c r="F57" s="145">
        <f t="shared" si="1"/>
        <v>0.67344148803631199</v>
      </c>
      <c r="G57" s="145">
        <f t="shared" ref="G57" si="6">+G11/$J57*100000</f>
        <v>1.5152433480817018</v>
      </c>
      <c r="H57" s="144"/>
      <c r="I57" s="144"/>
      <c r="J57" s="144">
        <v>593964</v>
      </c>
      <c r="K57" s="144"/>
    </row>
    <row r="58" spans="1:23" ht="15" thickBot="1" x14ac:dyDescent="0.25">
      <c r="A58" s="144"/>
      <c r="B58" s="122" t="s">
        <v>196</v>
      </c>
      <c r="C58" s="145">
        <f t="shared" si="1"/>
        <v>0.79216176777152392</v>
      </c>
      <c r="D58" s="145">
        <f t="shared" si="1"/>
        <v>0.79216176777152392</v>
      </c>
      <c r="E58" s="145">
        <f t="shared" si="1"/>
        <v>0.20846362309776945</v>
      </c>
      <c r="F58" s="145">
        <f t="shared" si="1"/>
        <v>0.91723994163018552</v>
      </c>
      <c r="G58" s="145">
        <f t="shared" ref="G58" si="7">+G12/$J58*100000</f>
        <v>0.50031269543464663</v>
      </c>
      <c r="H58" s="144"/>
      <c r="I58" s="144"/>
      <c r="J58" s="144">
        <v>2398500</v>
      </c>
      <c r="K58" s="144"/>
    </row>
    <row r="59" spans="1:23" ht="15" thickBot="1" x14ac:dyDescent="0.25">
      <c r="A59" s="144"/>
      <c r="B59" s="122" t="s">
        <v>185</v>
      </c>
      <c r="C59" s="145">
        <f t="shared" si="1"/>
        <v>0.61342919186838263</v>
      </c>
      <c r="D59" s="145">
        <f t="shared" si="1"/>
        <v>0.61342919186838263</v>
      </c>
      <c r="E59" s="145">
        <f t="shared" si="1"/>
        <v>0.18874744365181004</v>
      </c>
      <c r="F59" s="145">
        <f t="shared" si="1"/>
        <v>0.70780291369428772</v>
      </c>
      <c r="G59" s="145">
        <f t="shared" ref="G59" si="8">+G13/$J59*100000</f>
        <v>1.4156058273885754</v>
      </c>
      <c r="H59" s="144"/>
      <c r="I59" s="144"/>
      <c r="J59" s="144">
        <v>2119234</v>
      </c>
      <c r="K59" s="144"/>
    </row>
    <row r="60" spans="1:23" ht="15" thickBot="1" x14ac:dyDescent="0.25">
      <c r="A60" s="144"/>
      <c r="B60" s="122" t="s">
        <v>186</v>
      </c>
      <c r="C60" s="145">
        <f t="shared" si="1"/>
        <v>8.5928950261254702E-2</v>
      </c>
      <c r="D60" s="145">
        <f t="shared" si="1"/>
        <v>9.8204514584291094E-2</v>
      </c>
      <c r="E60" s="145">
        <f t="shared" si="1"/>
        <v>7.365338593821831E-2</v>
      </c>
      <c r="F60" s="145">
        <f t="shared" si="1"/>
        <v>1.2275564323036387E-2</v>
      </c>
      <c r="G60" s="145">
        <f t="shared" ref="G60" si="9">+G14/$J60*100000</f>
        <v>9.8204514584291094E-2</v>
      </c>
      <c r="H60" s="144"/>
      <c r="I60" s="144"/>
      <c r="J60" s="144">
        <v>8146265</v>
      </c>
      <c r="K60" s="144"/>
    </row>
    <row r="61" spans="1:23" ht="15" thickBot="1" x14ac:dyDescent="0.25">
      <c r="A61" s="144"/>
      <c r="B61" s="122" t="s">
        <v>197</v>
      </c>
      <c r="C61" s="145">
        <f t="shared" si="1"/>
        <v>0.77550253949385162</v>
      </c>
      <c r="D61" s="145">
        <f t="shared" si="1"/>
        <v>0.88628861656440194</v>
      </c>
      <c r="E61" s="145">
        <f t="shared" si="1"/>
        <v>1.0524677321702274</v>
      </c>
      <c r="F61" s="145">
        <f t="shared" si="1"/>
        <v>1.5694694251661283</v>
      </c>
      <c r="G61" s="145">
        <f t="shared" ref="G61" si="10">+G15/$J61*100000</f>
        <v>0.94168165509967705</v>
      </c>
      <c r="H61" s="144"/>
      <c r="I61" s="144"/>
      <c r="J61" s="144">
        <v>5415843</v>
      </c>
      <c r="K61" s="144"/>
    </row>
    <row r="62" spans="1:23" ht="15" thickBot="1" x14ac:dyDescent="0.25">
      <c r="A62" s="144"/>
      <c r="B62" s="122" t="s">
        <v>188</v>
      </c>
      <c r="C62" s="145">
        <f t="shared" si="1"/>
        <v>0</v>
      </c>
      <c r="D62" s="145">
        <f t="shared" si="1"/>
        <v>0.28526926565985633</v>
      </c>
      <c r="E62" s="145">
        <f t="shared" si="1"/>
        <v>9.508975521995211E-2</v>
      </c>
      <c r="F62" s="145">
        <f t="shared" si="1"/>
        <v>0.28526926565985633</v>
      </c>
      <c r="G62" s="145">
        <f t="shared" ref="G62" si="11">+G16/$J62*100000</f>
        <v>9.508975521995211E-2</v>
      </c>
      <c r="H62" s="144"/>
      <c r="I62" s="144"/>
      <c r="J62" s="144">
        <v>1051638</v>
      </c>
      <c r="K62" s="144"/>
    </row>
    <row r="63" spans="1:23" ht="15" thickBot="1" x14ac:dyDescent="0.25">
      <c r="A63" s="144"/>
      <c r="B63" s="122" t="s">
        <v>189</v>
      </c>
      <c r="C63" s="145">
        <f t="shared" si="1"/>
        <v>3.6857269119616211E-2</v>
      </c>
      <c r="D63" s="145">
        <f t="shared" si="1"/>
        <v>0.11057180735884864</v>
      </c>
      <c r="E63" s="145">
        <f t="shared" si="1"/>
        <v>0.18428634559808107</v>
      </c>
      <c r="F63" s="145">
        <f t="shared" si="1"/>
        <v>0.14742907647846484</v>
      </c>
      <c r="G63" s="145">
        <f t="shared" ref="G63" si="12">+G17/$J63*100000</f>
        <v>7.3714538239232422E-2</v>
      </c>
      <c r="H63" s="144"/>
      <c r="I63" s="144"/>
      <c r="J63" s="144">
        <v>2713169</v>
      </c>
      <c r="K63" s="144"/>
    </row>
    <row r="64" spans="1:23" ht="15" thickBot="1" x14ac:dyDescent="0.25">
      <c r="A64" s="144"/>
      <c r="B64" s="122" t="s">
        <v>190</v>
      </c>
      <c r="C64" s="145">
        <f t="shared" si="1"/>
        <v>1.5552685703621016</v>
      </c>
      <c r="D64" s="145">
        <f t="shared" si="1"/>
        <v>1.5973028560475637</v>
      </c>
      <c r="E64" s="145">
        <f t="shared" si="1"/>
        <v>1.1909714277547625</v>
      </c>
      <c r="F64" s="145">
        <f t="shared" si="1"/>
        <v>1.9756114272167236</v>
      </c>
      <c r="G64" s="145">
        <f t="shared" ref="G64" si="13">+G18/$J64*100000</f>
        <v>2.1157257128349309</v>
      </c>
      <c r="H64" s="144"/>
      <c r="I64" s="144"/>
      <c r="J64" s="144">
        <v>7137031</v>
      </c>
      <c r="K64" s="144"/>
    </row>
    <row r="65" spans="1:23" ht="15" thickBot="1" x14ac:dyDescent="0.25">
      <c r="A65" s="144"/>
      <c r="B65" s="122" t="s">
        <v>191</v>
      </c>
      <c r="C65" s="145">
        <f t="shared" si="1"/>
        <v>0.50341757606954207</v>
      </c>
      <c r="D65" s="145">
        <f t="shared" si="1"/>
        <v>0.69219916709562046</v>
      </c>
      <c r="E65" s="145">
        <f t="shared" si="1"/>
        <v>0.50341757606954207</v>
      </c>
      <c r="F65" s="145">
        <f t="shared" si="1"/>
        <v>0.81805356111300598</v>
      </c>
      <c r="G65" s="145">
        <f t="shared" ref="G65" si="14">+G19/$J65*100000</f>
        <v>1.0068351521390841</v>
      </c>
      <c r="H65" s="144"/>
      <c r="I65" s="144"/>
      <c r="J65" s="144">
        <v>1589138</v>
      </c>
      <c r="K65" s="144"/>
    </row>
    <row r="66" spans="1:23" ht="15" thickBot="1" x14ac:dyDescent="0.25">
      <c r="A66" s="144"/>
      <c r="B66" s="122" t="s">
        <v>192</v>
      </c>
      <c r="C66" s="145">
        <f t="shared" si="1"/>
        <v>0</v>
      </c>
      <c r="D66" s="145">
        <f t="shared" si="1"/>
        <v>0</v>
      </c>
      <c r="E66" s="145">
        <f t="shared" si="1"/>
        <v>0</v>
      </c>
      <c r="F66" s="145">
        <f t="shared" si="1"/>
        <v>0</v>
      </c>
      <c r="G66" s="145">
        <f t="shared" ref="G66" si="15">+G20/$J66*100000</f>
        <v>0</v>
      </c>
      <c r="H66" s="144"/>
      <c r="I66" s="144"/>
      <c r="J66" s="144">
        <v>683500</v>
      </c>
      <c r="K66" s="144"/>
    </row>
    <row r="67" spans="1:23" ht="15" thickBot="1" x14ac:dyDescent="0.25">
      <c r="A67" s="144"/>
      <c r="B67" s="122" t="s">
        <v>193</v>
      </c>
      <c r="C67" s="145">
        <f t="shared" si="1"/>
        <v>0.49055853210616401</v>
      </c>
      <c r="D67" s="145">
        <f t="shared" si="1"/>
        <v>0</v>
      </c>
      <c r="E67" s="145">
        <f t="shared" si="1"/>
        <v>0</v>
      </c>
      <c r="F67" s="145">
        <f t="shared" si="1"/>
        <v>0</v>
      </c>
      <c r="G67" s="145">
        <f t="shared" ref="G67" si="16">+G21/$J67*100000</f>
        <v>4.4596230191469459E-2</v>
      </c>
      <c r="H67" s="144"/>
      <c r="I67" s="144"/>
      <c r="J67" s="144">
        <v>2242342</v>
      </c>
      <c r="K67" s="144"/>
    </row>
    <row r="68" spans="1:23" ht="15" thickBot="1" x14ac:dyDescent="0.25">
      <c r="A68" s="144"/>
      <c r="B68" s="122" t="s">
        <v>194</v>
      </c>
      <c r="C68" s="145">
        <f t="shared" si="1"/>
        <v>0.61108632816557995</v>
      </c>
      <c r="D68" s="145">
        <f t="shared" si="1"/>
        <v>0.91662949224836987</v>
      </c>
      <c r="E68" s="145">
        <f t="shared" si="1"/>
        <v>0.30554316408278998</v>
      </c>
      <c r="F68" s="145">
        <f t="shared" si="1"/>
        <v>0.91662949224836987</v>
      </c>
      <c r="G68" s="145">
        <f t="shared" ref="G68" si="17">+G22/$J68*100000</f>
        <v>0.61108632816557995</v>
      </c>
      <c r="H68" s="144"/>
      <c r="I68" s="144"/>
      <c r="J68" s="144">
        <v>327286</v>
      </c>
      <c r="K68" s="144"/>
    </row>
    <row r="69" spans="1:23" ht="15" thickBot="1" x14ac:dyDescent="0.25">
      <c r="A69" s="144"/>
      <c r="B69" s="120" t="s">
        <v>195</v>
      </c>
      <c r="C69" s="146">
        <v>0.67800759588401749</v>
      </c>
      <c r="D69" s="146">
        <v>0.77166630282295079</v>
      </c>
      <c r="E69" s="146">
        <v>0.51715894701063192</v>
      </c>
      <c r="F69" s="146">
        <v>0.75944994974395952</v>
      </c>
      <c r="G69" s="146">
        <f t="shared" ref="G69" si="18">+G23/$J69*100000</f>
        <v>0.84292836245040015</v>
      </c>
      <c r="H69" s="144"/>
      <c r="I69" s="144"/>
      <c r="J69" s="144">
        <v>49114494</v>
      </c>
      <c r="K69" s="144"/>
    </row>
    <row r="70" spans="1:23" ht="13.5" thickBot="1" x14ac:dyDescent="0.25">
      <c r="A70" s="144"/>
      <c r="B70" s="144"/>
      <c r="C70" s="145"/>
      <c r="D70" s="145"/>
      <c r="E70" s="145"/>
      <c r="F70" s="145"/>
      <c r="G70" s="145"/>
      <c r="H70" s="144"/>
      <c r="I70" s="144"/>
      <c r="J70" s="144"/>
      <c r="K70" s="144"/>
      <c r="L70" s="144"/>
      <c r="M70" s="144"/>
      <c r="N70" s="144"/>
      <c r="O70" s="144"/>
      <c r="P70" s="144"/>
      <c r="Q70" s="144"/>
      <c r="R70" s="144"/>
      <c r="S70" s="144"/>
      <c r="T70" s="144"/>
      <c r="U70" s="144"/>
      <c r="V70" s="144"/>
      <c r="W70" s="144"/>
    </row>
    <row r="71" spans="1:23" ht="13.5" thickBot="1" x14ac:dyDescent="0.25">
      <c r="A71" s="144"/>
      <c r="B71" s="144"/>
      <c r="C71" s="145"/>
      <c r="D71" s="145"/>
      <c r="E71" s="145"/>
      <c r="F71" s="145"/>
      <c r="G71" s="145"/>
      <c r="H71" s="144"/>
      <c r="I71" s="144"/>
      <c r="J71" s="144"/>
      <c r="K71" s="144"/>
      <c r="L71" s="144"/>
      <c r="M71" s="144"/>
      <c r="N71" s="144"/>
      <c r="O71" s="144"/>
      <c r="P71" s="144"/>
      <c r="Q71" s="144"/>
      <c r="R71" s="144"/>
      <c r="S71" s="144"/>
      <c r="T71" s="144"/>
      <c r="U71" s="144"/>
      <c r="V71" s="144"/>
      <c r="W71" s="144"/>
    </row>
  </sheetData>
  <pageMargins left="0.78740157480314965" right="0.78740157480314965" top="0.98425196850393704" bottom="0.98425196850393704" header="0" footer="0"/>
  <pageSetup paperSize="9" scale="87"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BEDC-0C02-4D4C-8135-EDFC6E09D6AE}">
  <sheetPr codeName="Hoja27">
    <pageSetUpPr fitToPage="1"/>
  </sheetPr>
  <dimension ref="A1:W73"/>
  <sheetViews>
    <sheetView topLeftCell="A2" zoomScaleNormal="100" workbookViewId="0"/>
  </sheetViews>
  <sheetFormatPr baseColWidth="10" defaultColWidth="11.42578125" defaultRowHeight="12.75" x14ac:dyDescent="0.2"/>
  <cols>
    <col min="1" max="1" width="6.7109375" style="118" customWidth="1"/>
    <col min="2" max="2" width="33.85546875" style="118" customWidth="1"/>
    <col min="3" max="9" width="12.28515625" style="118" customWidth="1"/>
    <col min="10" max="10" width="12.28515625" style="118" hidden="1" customWidth="1"/>
    <col min="11" max="11" width="12" style="118" customWidth="1"/>
    <col min="12" max="12" width="14.42578125" style="118" customWidth="1"/>
    <col min="13" max="13" width="12.7109375" style="118" customWidth="1"/>
    <col min="14" max="14" width="12.28515625" style="118" customWidth="1"/>
    <col min="15" max="15" width="14.85546875" style="118" customWidth="1"/>
    <col min="16" max="16" width="15.5703125" style="118" customWidth="1"/>
    <col min="17" max="17" width="16.42578125" style="118" customWidth="1"/>
    <col min="18" max="18" width="17.140625" style="118" customWidth="1"/>
    <col min="19" max="19" width="13.28515625" style="118" customWidth="1"/>
    <col min="20" max="20" width="13.5703125" style="118" customWidth="1"/>
    <col min="21" max="21" width="12.7109375" style="118" customWidth="1"/>
    <col min="22" max="99" width="12.28515625" style="118" customWidth="1"/>
    <col min="100" max="16384" width="11.42578125" style="118"/>
  </cols>
  <sheetData>
    <row r="1" spans="2:7" ht="15" x14ac:dyDescent="0.2">
      <c r="C1" s="135"/>
      <c r="D1" s="135"/>
    </row>
    <row r="2" spans="2:7" ht="40.5" customHeight="1" x14ac:dyDescent="0.2">
      <c r="B2" s="136"/>
      <c r="C2" s="152"/>
      <c r="D2" s="135"/>
    </row>
    <row r="3" spans="2:7" s="132" customFormat="1" ht="28.5" customHeight="1" x14ac:dyDescent="0.2">
      <c r="B3" s="134"/>
      <c r="C3" s="151"/>
    </row>
    <row r="5" spans="2:7" ht="39" customHeight="1" x14ac:dyDescent="0.2">
      <c r="C5" s="129" t="s">
        <v>106</v>
      </c>
      <c r="D5" s="129" t="s">
        <v>302</v>
      </c>
      <c r="E5" s="129" t="s">
        <v>304</v>
      </c>
      <c r="F5" s="130" t="s">
        <v>311</v>
      </c>
      <c r="G5" s="129" t="s">
        <v>330</v>
      </c>
    </row>
    <row r="6" spans="2:7" ht="17.100000000000001" customHeight="1" thickBot="1" x14ac:dyDescent="0.25">
      <c r="B6" s="122" t="s">
        <v>178</v>
      </c>
      <c r="C6" s="127">
        <v>156</v>
      </c>
      <c r="D6" s="127">
        <v>171</v>
      </c>
      <c r="E6" s="127">
        <v>117</v>
      </c>
      <c r="F6" s="127">
        <v>137</v>
      </c>
      <c r="G6" s="127">
        <v>191</v>
      </c>
    </row>
    <row r="7" spans="2:7" ht="17.100000000000001" customHeight="1" thickBot="1" x14ac:dyDescent="0.25">
      <c r="B7" s="122" t="s">
        <v>179</v>
      </c>
      <c r="C7" s="127">
        <v>10</v>
      </c>
      <c r="D7" s="127">
        <v>12</v>
      </c>
      <c r="E7" s="127">
        <v>8</v>
      </c>
      <c r="F7" s="127">
        <v>8</v>
      </c>
      <c r="G7" s="143">
        <v>10</v>
      </c>
    </row>
    <row r="8" spans="2:7" ht="17.100000000000001" customHeight="1" thickBot="1" x14ac:dyDescent="0.25">
      <c r="B8" s="122" t="s">
        <v>180</v>
      </c>
      <c r="C8" s="127">
        <v>21</v>
      </c>
      <c r="D8" s="127">
        <v>13</v>
      </c>
      <c r="E8" s="127">
        <v>7</v>
      </c>
      <c r="F8" s="127">
        <v>13</v>
      </c>
      <c r="G8" s="127">
        <v>9</v>
      </c>
    </row>
    <row r="9" spans="2:7" ht="17.100000000000001" customHeight="1" thickBot="1" x14ac:dyDescent="0.25">
      <c r="B9" s="122" t="s">
        <v>181</v>
      </c>
      <c r="C9" s="127">
        <v>2</v>
      </c>
      <c r="D9" s="127">
        <v>3</v>
      </c>
      <c r="E9" s="127">
        <v>1</v>
      </c>
      <c r="F9" s="127">
        <v>0</v>
      </c>
      <c r="G9" s="127">
        <v>0</v>
      </c>
    </row>
    <row r="10" spans="2:7" ht="17.100000000000001" customHeight="1" thickBot="1" x14ac:dyDescent="0.25">
      <c r="B10" s="122" t="s">
        <v>182</v>
      </c>
      <c r="C10" s="127">
        <v>30</v>
      </c>
      <c r="D10" s="127">
        <v>35</v>
      </c>
      <c r="E10" s="127">
        <v>36</v>
      </c>
      <c r="F10" s="127">
        <v>45</v>
      </c>
      <c r="G10" s="127">
        <v>33</v>
      </c>
    </row>
    <row r="11" spans="2:7" ht="17.100000000000001" customHeight="1" thickBot="1" x14ac:dyDescent="0.25">
      <c r="B11" s="122" t="s">
        <v>183</v>
      </c>
      <c r="C11" s="127">
        <v>12</v>
      </c>
      <c r="D11" s="127">
        <v>3</v>
      </c>
      <c r="E11" s="127">
        <v>15</v>
      </c>
      <c r="F11" s="127">
        <v>8</v>
      </c>
      <c r="G11" s="127">
        <v>16</v>
      </c>
    </row>
    <row r="12" spans="2:7" ht="17.100000000000001" customHeight="1" thickBot="1" x14ac:dyDescent="0.25">
      <c r="B12" s="122" t="s">
        <v>184</v>
      </c>
      <c r="C12" s="127">
        <v>34</v>
      </c>
      <c r="D12" s="127">
        <v>35</v>
      </c>
      <c r="E12" s="127">
        <v>14</v>
      </c>
      <c r="F12" s="127">
        <v>32</v>
      </c>
      <c r="G12" s="127">
        <v>32</v>
      </c>
    </row>
    <row r="13" spans="2:7" ht="17.100000000000001" customHeight="1" thickBot="1" x14ac:dyDescent="0.25">
      <c r="B13" s="122" t="s">
        <v>185</v>
      </c>
      <c r="C13" s="127">
        <v>23</v>
      </c>
      <c r="D13" s="127">
        <v>25</v>
      </c>
      <c r="E13" s="127">
        <v>7</v>
      </c>
      <c r="F13" s="127">
        <v>25</v>
      </c>
      <c r="G13" s="127">
        <v>39</v>
      </c>
    </row>
    <row r="14" spans="2:7" ht="17.100000000000001" customHeight="1" thickBot="1" x14ac:dyDescent="0.25">
      <c r="B14" s="122" t="s">
        <v>186</v>
      </c>
      <c r="C14" s="127">
        <v>54</v>
      </c>
      <c r="D14" s="127">
        <v>46</v>
      </c>
      <c r="E14" s="127">
        <v>40</v>
      </c>
      <c r="F14" s="127">
        <v>43</v>
      </c>
      <c r="G14" s="127">
        <v>69</v>
      </c>
    </row>
    <row r="15" spans="2:7" ht="17.100000000000001" customHeight="1" thickBot="1" x14ac:dyDescent="0.25">
      <c r="B15" s="122" t="s">
        <v>187</v>
      </c>
      <c r="C15" s="127">
        <v>142</v>
      </c>
      <c r="D15" s="127">
        <v>156</v>
      </c>
      <c r="E15" s="127">
        <v>139</v>
      </c>
      <c r="F15" s="127">
        <v>174</v>
      </c>
      <c r="G15" s="127">
        <v>146</v>
      </c>
    </row>
    <row r="16" spans="2:7" ht="17.100000000000001" customHeight="1" thickBot="1" x14ac:dyDescent="0.25">
      <c r="B16" s="122" t="s">
        <v>188</v>
      </c>
      <c r="C16" s="127">
        <v>9</v>
      </c>
      <c r="D16" s="127">
        <v>11</v>
      </c>
      <c r="E16" s="127">
        <v>6</v>
      </c>
      <c r="F16" s="127">
        <v>13</v>
      </c>
      <c r="G16" s="127">
        <v>20</v>
      </c>
    </row>
    <row r="17" spans="2:10" ht="17.100000000000001" customHeight="1" thickBot="1" x14ac:dyDescent="0.25">
      <c r="B17" s="122" t="s">
        <v>189</v>
      </c>
      <c r="C17" s="127">
        <v>8</v>
      </c>
      <c r="D17" s="127">
        <v>10</v>
      </c>
      <c r="E17" s="127">
        <v>8</v>
      </c>
      <c r="F17" s="127">
        <v>13</v>
      </c>
      <c r="G17" s="127">
        <v>5</v>
      </c>
    </row>
    <row r="18" spans="2:10" ht="17.100000000000001" customHeight="1" thickBot="1" x14ac:dyDescent="0.25">
      <c r="B18" s="122" t="s">
        <v>190</v>
      </c>
      <c r="C18" s="127">
        <v>320</v>
      </c>
      <c r="D18" s="127">
        <v>273</v>
      </c>
      <c r="E18" s="127">
        <v>312</v>
      </c>
      <c r="F18" s="127">
        <v>302</v>
      </c>
      <c r="G18" s="127">
        <v>308</v>
      </c>
    </row>
    <row r="19" spans="2:10" ht="17.100000000000001" customHeight="1" thickBot="1" x14ac:dyDescent="0.25">
      <c r="B19" s="122" t="s">
        <v>191</v>
      </c>
      <c r="C19" s="127">
        <v>35</v>
      </c>
      <c r="D19" s="127">
        <v>41</v>
      </c>
      <c r="E19" s="127">
        <v>24</v>
      </c>
      <c r="F19" s="127">
        <v>28</v>
      </c>
      <c r="G19" s="127">
        <v>40</v>
      </c>
    </row>
    <row r="20" spans="2:10" ht="17.100000000000001" customHeight="1" thickBot="1" x14ac:dyDescent="0.25">
      <c r="B20" s="122" t="s">
        <v>192</v>
      </c>
      <c r="C20" s="127">
        <v>1</v>
      </c>
      <c r="D20" s="127">
        <v>1</v>
      </c>
      <c r="E20" s="127">
        <v>5</v>
      </c>
      <c r="F20" s="127">
        <v>1</v>
      </c>
      <c r="G20" s="127">
        <v>5</v>
      </c>
    </row>
    <row r="21" spans="2:10" ht="17.100000000000001" customHeight="1" thickBot="1" x14ac:dyDescent="0.25">
      <c r="B21" s="122" t="s">
        <v>193</v>
      </c>
      <c r="C21" s="127">
        <v>39</v>
      </c>
      <c r="D21" s="127">
        <v>28</v>
      </c>
      <c r="E21" s="127">
        <v>18</v>
      </c>
      <c r="F21" s="127">
        <v>14</v>
      </c>
      <c r="G21" s="127">
        <v>25</v>
      </c>
    </row>
    <row r="22" spans="2:10" ht="17.100000000000001" customHeight="1" thickBot="1" x14ac:dyDescent="0.25">
      <c r="B22" s="122" t="s">
        <v>194</v>
      </c>
      <c r="C22" s="127">
        <v>4</v>
      </c>
      <c r="D22" s="127">
        <v>8</v>
      </c>
      <c r="E22" s="127">
        <v>4</v>
      </c>
      <c r="F22" s="127">
        <v>5</v>
      </c>
      <c r="G22" s="127">
        <v>6</v>
      </c>
    </row>
    <row r="23" spans="2:10" ht="17.100000000000001" customHeight="1" thickBot="1" x14ac:dyDescent="0.25">
      <c r="B23" s="120" t="s">
        <v>195</v>
      </c>
      <c r="C23" s="126">
        <v>900</v>
      </c>
      <c r="D23" s="126">
        <v>871</v>
      </c>
      <c r="E23" s="126">
        <v>761</v>
      </c>
      <c r="F23" s="126">
        <v>861</v>
      </c>
      <c r="G23" s="126">
        <v>954</v>
      </c>
    </row>
    <row r="24" spans="2:10" ht="34.5" customHeight="1" x14ac:dyDescent="0.2">
      <c r="C24" s="125"/>
      <c r="G24" s="154"/>
      <c r="J24" s="153"/>
    </row>
    <row r="25" spans="2:10" ht="36.75" customHeight="1" x14ac:dyDescent="0.2">
      <c r="B25" s="124"/>
      <c r="C25" s="124"/>
      <c r="D25" s="124"/>
      <c r="E25" s="124"/>
    </row>
    <row r="27" spans="2:10" ht="39" customHeight="1" x14ac:dyDescent="0.2">
      <c r="C27" s="123" t="s">
        <v>333</v>
      </c>
    </row>
    <row r="28" spans="2:10" ht="17.100000000000001" customHeight="1" thickBot="1" x14ac:dyDescent="0.25">
      <c r="B28" s="122" t="s">
        <v>178</v>
      </c>
      <c r="C28" s="121">
        <f t="shared" ref="C28:C45" si="0">+IF(C6&gt;0,(G6-C6)/C6,"-")</f>
        <v>0.22435897435897437</v>
      </c>
    </row>
    <row r="29" spans="2:10" ht="17.100000000000001" customHeight="1" thickBot="1" x14ac:dyDescent="0.25">
      <c r="B29" s="122" t="s">
        <v>179</v>
      </c>
      <c r="C29" s="121">
        <f t="shared" si="0"/>
        <v>0</v>
      </c>
    </row>
    <row r="30" spans="2:10" ht="17.100000000000001" customHeight="1" thickBot="1" x14ac:dyDescent="0.25">
      <c r="B30" s="122" t="s">
        <v>180</v>
      </c>
      <c r="C30" s="121">
        <f t="shared" si="0"/>
        <v>-0.5714285714285714</v>
      </c>
    </row>
    <row r="31" spans="2:10" ht="17.100000000000001" customHeight="1" thickBot="1" x14ac:dyDescent="0.25">
      <c r="B31" s="122" t="s">
        <v>181</v>
      </c>
      <c r="C31" s="121">
        <f t="shared" si="0"/>
        <v>-1</v>
      </c>
    </row>
    <row r="32" spans="2:10" ht="17.100000000000001" customHeight="1" thickBot="1" x14ac:dyDescent="0.25">
      <c r="B32" s="122" t="s">
        <v>182</v>
      </c>
      <c r="C32" s="121">
        <f t="shared" si="0"/>
        <v>0.1</v>
      </c>
    </row>
    <row r="33" spans="1:23" ht="17.100000000000001" customHeight="1" thickBot="1" x14ac:dyDescent="0.25">
      <c r="B33" s="122" t="s">
        <v>183</v>
      </c>
      <c r="C33" s="121">
        <f t="shared" si="0"/>
        <v>0.33333333333333331</v>
      </c>
    </row>
    <row r="34" spans="1:23" ht="17.100000000000001" customHeight="1" thickBot="1" x14ac:dyDescent="0.25">
      <c r="B34" s="122" t="s">
        <v>184</v>
      </c>
      <c r="C34" s="121">
        <f t="shared" si="0"/>
        <v>-5.8823529411764705E-2</v>
      </c>
    </row>
    <row r="35" spans="1:23" ht="17.100000000000001" customHeight="1" thickBot="1" x14ac:dyDescent="0.25">
      <c r="B35" s="122" t="s">
        <v>185</v>
      </c>
      <c r="C35" s="121">
        <f t="shared" si="0"/>
        <v>0.69565217391304346</v>
      </c>
    </row>
    <row r="36" spans="1:23" ht="17.100000000000001" customHeight="1" thickBot="1" x14ac:dyDescent="0.25">
      <c r="B36" s="122" t="s">
        <v>186</v>
      </c>
      <c r="C36" s="121">
        <f t="shared" si="0"/>
        <v>0.27777777777777779</v>
      </c>
    </row>
    <row r="37" spans="1:23" ht="17.100000000000001" customHeight="1" thickBot="1" x14ac:dyDescent="0.25">
      <c r="B37" s="122" t="s">
        <v>187</v>
      </c>
      <c r="C37" s="121">
        <f t="shared" si="0"/>
        <v>2.8169014084507043E-2</v>
      </c>
    </row>
    <row r="38" spans="1:23" ht="17.100000000000001" customHeight="1" thickBot="1" x14ac:dyDescent="0.25">
      <c r="B38" s="122" t="s">
        <v>188</v>
      </c>
      <c r="C38" s="121">
        <f t="shared" si="0"/>
        <v>1.2222222222222223</v>
      </c>
    </row>
    <row r="39" spans="1:23" ht="17.100000000000001" customHeight="1" thickBot="1" x14ac:dyDescent="0.25">
      <c r="B39" s="122" t="s">
        <v>189</v>
      </c>
      <c r="C39" s="121">
        <f t="shared" si="0"/>
        <v>-0.375</v>
      </c>
    </row>
    <row r="40" spans="1:23" ht="17.100000000000001" customHeight="1" thickBot="1" x14ac:dyDescent="0.25">
      <c r="B40" s="122" t="s">
        <v>190</v>
      </c>
      <c r="C40" s="121">
        <f t="shared" si="0"/>
        <v>-3.7499999999999999E-2</v>
      </c>
    </row>
    <row r="41" spans="1:23" ht="17.100000000000001" customHeight="1" thickBot="1" x14ac:dyDescent="0.25">
      <c r="B41" s="122" t="s">
        <v>191</v>
      </c>
      <c r="C41" s="121">
        <f t="shared" si="0"/>
        <v>0.14285714285714285</v>
      </c>
    </row>
    <row r="42" spans="1:23" ht="17.100000000000001" customHeight="1" thickBot="1" x14ac:dyDescent="0.25">
      <c r="B42" s="122" t="s">
        <v>192</v>
      </c>
      <c r="C42" s="121">
        <f t="shared" si="0"/>
        <v>4</v>
      </c>
    </row>
    <row r="43" spans="1:23" ht="17.100000000000001" customHeight="1" thickBot="1" x14ac:dyDescent="0.25">
      <c r="B43" s="122" t="s">
        <v>193</v>
      </c>
      <c r="C43" s="121">
        <f t="shared" si="0"/>
        <v>-0.35897435897435898</v>
      </c>
    </row>
    <row r="44" spans="1:23" ht="17.100000000000001" customHeight="1" thickBot="1" x14ac:dyDescent="0.25">
      <c r="B44" s="122" t="s">
        <v>194</v>
      </c>
      <c r="C44" s="121">
        <f t="shared" si="0"/>
        <v>0.5</v>
      </c>
    </row>
    <row r="45" spans="1:23" ht="17.100000000000001" customHeight="1" thickBot="1" x14ac:dyDescent="0.25">
      <c r="B45" s="120" t="s">
        <v>195</v>
      </c>
      <c r="C45" s="119">
        <f t="shared" si="0"/>
        <v>0.06</v>
      </c>
    </row>
    <row r="48" spans="1:23" x14ac:dyDescent="0.2">
      <c r="A48" s="144"/>
      <c r="B48" s="144"/>
      <c r="C48" s="144"/>
      <c r="D48" s="144"/>
      <c r="E48" s="144"/>
      <c r="F48" s="144"/>
      <c r="G48" s="144"/>
      <c r="H48" s="144"/>
      <c r="I48" s="144"/>
      <c r="J48" s="144"/>
      <c r="K48" s="144"/>
      <c r="L48" s="144"/>
      <c r="M48" s="144"/>
      <c r="N48" s="144"/>
      <c r="O48" s="144"/>
      <c r="P48" s="144"/>
      <c r="Q48" s="144"/>
      <c r="R48" s="144"/>
      <c r="S48" s="144"/>
      <c r="T48" s="144"/>
      <c r="U48" s="144"/>
      <c r="V48" s="144"/>
      <c r="W48" s="144"/>
    </row>
    <row r="49" spans="1:23" x14ac:dyDescent="0.2">
      <c r="A49" s="144"/>
      <c r="B49" s="144"/>
      <c r="C49" s="144"/>
      <c r="D49" s="144"/>
      <c r="E49" s="144"/>
      <c r="F49" s="144"/>
      <c r="G49" s="144"/>
      <c r="H49" s="144"/>
      <c r="I49" s="144"/>
      <c r="J49" s="144"/>
      <c r="K49" s="144"/>
      <c r="L49" s="144"/>
      <c r="M49" s="144"/>
      <c r="N49" s="144"/>
      <c r="O49" s="144"/>
      <c r="P49" s="144"/>
      <c r="Q49" s="144"/>
      <c r="R49" s="144"/>
      <c r="S49" s="144"/>
      <c r="T49" s="144"/>
      <c r="U49" s="144"/>
      <c r="V49" s="144"/>
      <c r="W49" s="144"/>
    </row>
    <row r="50" spans="1:23" x14ac:dyDescent="0.2">
      <c r="A50" s="144"/>
      <c r="B50" s="144"/>
      <c r="C50" s="144"/>
      <c r="D50" s="144"/>
      <c r="E50" s="144"/>
      <c r="F50" s="144"/>
      <c r="G50" s="144"/>
      <c r="H50" s="144"/>
      <c r="I50" s="144"/>
      <c r="J50" s="144"/>
      <c r="K50" s="144"/>
      <c r="L50" s="144"/>
      <c r="M50" s="144"/>
      <c r="N50" s="144"/>
      <c r="O50" s="144"/>
      <c r="P50" s="144"/>
      <c r="Q50" s="144"/>
      <c r="R50" s="144"/>
      <c r="S50" s="144"/>
      <c r="T50" s="144"/>
      <c r="U50" s="144"/>
      <c r="V50" s="144"/>
      <c r="W50" s="144"/>
    </row>
    <row r="51" spans="1:23" ht="39" customHeight="1" x14ac:dyDescent="0.2">
      <c r="A51" s="144"/>
      <c r="B51" s="144"/>
      <c r="C51" s="129" t="s">
        <v>106</v>
      </c>
      <c r="D51" s="129" t="s">
        <v>302</v>
      </c>
      <c r="E51" s="129" t="s">
        <v>304</v>
      </c>
      <c r="F51" s="130" t="s">
        <v>311</v>
      </c>
      <c r="G51" s="129" t="s">
        <v>330</v>
      </c>
      <c r="H51" s="144"/>
      <c r="I51" s="149"/>
      <c r="J51" s="149">
        <v>45658</v>
      </c>
      <c r="K51" s="148"/>
    </row>
    <row r="52" spans="1:23" ht="15" thickBot="1" x14ac:dyDescent="0.25">
      <c r="A52" s="144"/>
      <c r="B52" s="122" t="s">
        <v>178</v>
      </c>
      <c r="C52" s="145">
        <f t="shared" ref="C52:G69" si="1">+C6/$J52*100000</f>
        <v>1.7653475182778537</v>
      </c>
      <c r="D52" s="145">
        <f t="shared" si="1"/>
        <v>1.9350924719584166</v>
      </c>
      <c r="E52" s="145">
        <f t="shared" si="1"/>
        <v>1.3240106387083903</v>
      </c>
      <c r="F52" s="145">
        <f t="shared" si="1"/>
        <v>1.5503372436158076</v>
      </c>
      <c r="G52" s="145">
        <f t="shared" si="1"/>
        <v>2.1614190768658337</v>
      </c>
      <c r="H52" s="144"/>
      <c r="I52" s="144"/>
      <c r="J52" s="144">
        <v>8836787</v>
      </c>
      <c r="K52" s="144"/>
    </row>
    <row r="53" spans="1:23" ht="15" thickBot="1" x14ac:dyDescent="0.25">
      <c r="A53" s="144"/>
      <c r="B53" s="122" t="s">
        <v>179</v>
      </c>
      <c r="C53" s="145">
        <f t="shared" si="1"/>
        <v>0.73593698024450771</v>
      </c>
      <c r="D53" s="145">
        <f t="shared" si="1"/>
        <v>0.88312437629340923</v>
      </c>
      <c r="E53" s="145">
        <f t="shared" si="1"/>
        <v>0.58874958419560619</v>
      </c>
      <c r="F53" s="145">
        <f t="shared" si="1"/>
        <v>0.58874958419560619</v>
      </c>
      <c r="G53" s="145">
        <f t="shared" ref="G53" si="2">+G7/$J53*100000</f>
        <v>0.73593698024450771</v>
      </c>
      <c r="H53" s="144"/>
      <c r="I53" s="144"/>
      <c r="J53" s="144">
        <v>1358812</v>
      </c>
      <c r="K53" s="144"/>
    </row>
    <row r="54" spans="1:23" ht="15" thickBot="1" x14ac:dyDescent="0.25">
      <c r="A54" s="144"/>
      <c r="B54" s="122" t="s">
        <v>180</v>
      </c>
      <c r="C54" s="145">
        <f t="shared" si="1"/>
        <v>2.0719683403237599</v>
      </c>
      <c r="D54" s="145">
        <f t="shared" si="1"/>
        <v>1.2826470678194704</v>
      </c>
      <c r="E54" s="145">
        <f t="shared" si="1"/>
        <v>0.69065611344125333</v>
      </c>
      <c r="F54" s="145">
        <f t="shared" si="1"/>
        <v>1.2826470678194704</v>
      </c>
      <c r="G54" s="145">
        <f t="shared" ref="G54" si="3">+G8/$J54*100000</f>
        <v>0.8879864315673256</v>
      </c>
      <c r="H54" s="144"/>
      <c r="I54" s="144"/>
      <c r="J54" s="144">
        <v>1013529</v>
      </c>
      <c r="K54" s="144"/>
    </row>
    <row r="55" spans="1:23" ht="15" thickBot="1" x14ac:dyDescent="0.25">
      <c r="A55" s="144"/>
      <c r="B55" s="122" t="s">
        <v>181</v>
      </c>
      <c r="C55" s="145">
        <f t="shared" si="1"/>
        <v>0.16161877363674565</v>
      </c>
      <c r="D55" s="145">
        <f t="shared" si="1"/>
        <v>0.24242816045511847</v>
      </c>
      <c r="E55" s="145">
        <f t="shared" si="1"/>
        <v>8.0809386818372825E-2</v>
      </c>
      <c r="F55" s="145">
        <f t="shared" si="1"/>
        <v>0</v>
      </c>
      <c r="G55" s="145">
        <f t="shared" ref="G55" si="4">+G9/$J55*100000</f>
        <v>0</v>
      </c>
      <c r="H55" s="144"/>
      <c r="I55" s="144"/>
      <c r="J55" s="144">
        <v>1237480</v>
      </c>
      <c r="K55" s="144"/>
    </row>
    <row r="56" spans="1:23" ht="15" thickBot="1" x14ac:dyDescent="0.25">
      <c r="A56" s="144"/>
      <c r="B56" s="122" t="s">
        <v>182</v>
      </c>
      <c r="C56" s="145">
        <f t="shared" si="1"/>
        <v>1.3333475557072609</v>
      </c>
      <c r="D56" s="145">
        <f t="shared" si="1"/>
        <v>1.5555721483251377</v>
      </c>
      <c r="E56" s="145">
        <f t="shared" si="1"/>
        <v>1.600017066848713</v>
      </c>
      <c r="F56" s="145">
        <f t="shared" si="1"/>
        <v>2.0000213335608912</v>
      </c>
      <c r="G56" s="145">
        <f t="shared" ref="G56" si="5">+G10/$J56*100000</f>
        <v>1.466682311277987</v>
      </c>
      <c r="H56" s="144"/>
      <c r="I56" s="144"/>
      <c r="J56" s="144">
        <v>2249976</v>
      </c>
      <c r="K56" s="144"/>
    </row>
    <row r="57" spans="1:23" ht="15" thickBot="1" x14ac:dyDescent="0.25">
      <c r="A57" s="144"/>
      <c r="B57" s="122" t="s">
        <v>183</v>
      </c>
      <c r="C57" s="145">
        <f t="shared" si="1"/>
        <v>2.0203244641089357</v>
      </c>
      <c r="D57" s="145">
        <f t="shared" si="1"/>
        <v>0.50508111602723393</v>
      </c>
      <c r="E57" s="145">
        <f t="shared" si="1"/>
        <v>2.5254055801361699</v>
      </c>
      <c r="F57" s="145">
        <f t="shared" si="1"/>
        <v>1.346882976072624</v>
      </c>
      <c r="G57" s="145">
        <f t="shared" ref="G57" si="6">+G11/$J57*100000</f>
        <v>2.6937659521452479</v>
      </c>
      <c r="H57" s="144"/>
      <c r="I57" s="144"/>
      <c r="J57" s="144">
        <v>593964</v>
      </c>
      <c r="K57" s="144"/>
    </row>
    <row r="58" spans="1:23" ht="15" thickBot="1" x14ac:dyDescent="0.25">
      <c r="A58" s="144"/>
      <c r="B58" s="122" t="s">
        <v>196</v>
      </c>
      <c r="C58" s="145">
        <f t="shared" si="1"/>
        <v>1.4175526370648321</v>
      </c>
      <c r="D58" s="145">
        <f t="shared" si="1"/>
        <v>1.4592453616843861</v>
      </c>
      <c r="E58" s="145">
        <f t="shared" si="1"/>
        <v>0.58369814467375447</v>
      </c>
      <c r="F58" s="145">
        <f t="shared" si="1"/>
        <v>1.3341671878257244</v>
      </c>
      <c r="G58" s="145">
        <f t="shared" ref="G58" si="7">+G12/$J58*100000</f>
        <v>1.3341671878257244</v>
      </c>
      <c r="H58" s="144"/>
      <c r="I58" s="144"/>
      <c r="J58" s="144">
        <v>2398500</v>
      </c>
      <c r="K58" s="144"/>
    </row>
    <row r="59" spans="1:23" ht="15" thickBot="1" x14ac:dyDescent="0.25">
      <c r="A59" s="144"/>
      <c r="B59" s="122" t="s">
        <v>185</v>
      </c>
      <c r="C59" s="145">
        <f t="shared" si="1"/>
        <v>1.0852978009979077</v>
      </c>
      <c r="D59" s="145">
        <f t="shared" si="1"/>
        <v>1.1796715228238128</v>
      </c>
      <c r="E59" s="145">
        <f t="shared" si="1"/>
        <v>0.33030802639066759</v>
      </c>
      <c r="F59" s="145">
        <f t="shared" si="1"/>
        <v>1.1796715228238128</v>
      </c>
      <c r="G59" s="145">
        <f t="shared" ref="G59" si="8">+G13/$J59*100000</f>
        <v>1.840287575605148</v>
      </c>
      <c r="H59" s="144"/>
      <c r="I59" s="144"/>
      <c r="J59" s="144">
        <v>2119234</v>
      </c>
      <c r="K59" s="144"/>
    </row>
    <row r="60" spans="1:23" ht="15" thickBot="1" x14ac:dyDescent="0.25">
      <c r="A60" s="144"/>
      <c r="B60" s="122" t="s">
        <v>186</v>
      </c>
      <c r="C60" s="145">
        <f t="shared" si="1"/>
        <v>0.66288047344396472</v>
      </c>
      <c r="D60" s="145">
        <f t="shared" si="1"/>
        <v>0.5646759588596737</v>
      </c>
      <c r="E60" s="145">
        <f t="shared" si="1"/>
        <v>0.4910225729214554</v>
      </c>
      <c r="F60" s="145">
        <f t="shared" si="1"/>
        <v>0.52784926589056458</v>
      </c>
      <c r="G60" s="145">
        <f t="shared" ref="G60" si="9">+G14/$J60*100000</f>
        <v>0.84701393828951066</v>
      </c>
      <c r="H60" s="144"/>
      <c r="I60" s="144"/>
      <c r="J60" s="144">
        <v>8146265</v>
      </c>
      <c r="K60" s="144"/>
    </row>
    <row r="61" spans="1:23" ht="15" thickBot="1" x14ac:dyDescent="0.25">
      <c r="A61" s="144"/>
      <c r="B61" s="122" t="s">
        <v>197</v>
      </c>
      <c r="C61" s="145">
        <f t="shared" si="1"/>
        <v>2.6219371573363559</v>
      </c>
      <c r="D61" s="145">
        <f t="shared" si="1"/>
        <v>2.880438003834306</v>
      </c>
      <c r="E61" s="145">
        <f t="shared" si="1"/>
        <v>2.5665441188010805</v>
      </c>
      <c r="F61" s="145">
        <f t="shared" si="1"/>
        <v>3.2127962350459569</v>
      </c>
      <c r="G61" s="145">
        <f t="shared" ref="G61" si="10">+G15/$J61*100000</f>
        <v>2.6957945420500558</v>
      </c>
      <c r="H61" s="144"/>
      <c r="I61" s="144"/>
      <c r="J61" s="144">
        <v>5415843</v>
      </c>
      <c r="K61" s="144"/>
    </row>
    <row r="62" spans="1:23" ht="15" thickBot="1" x14ac:dyDescent="0.25">
      <c r="A62" s="144"/>
      <c r="B62" s="122" t="s">
        <v>188</v>
      </c>
      <c r="C62" s="145">
        <f t="shared" si="1"/>
        <v>0.85580779697956899</v>
      </c>
      <c r="D62" s="145">
        <f t="shared" si="1"/>
        <v>1.0459873074194732</v>
      </c>
      <c r="E62" s="145">
        <f t="shared" si="1"/>
        <v>0.57053853131971266</v>
      </c>
      <c r="F62" s="145">
        <f t="shared" si="1"/>
        <v>1.2361668178593774</v>
      </c>
      <c r="G62" s="145">
        <f t="shared" ref="G62" si="11">+G16/$J62*100000</f>
        <v>1.9017951043990422</v>
      </c>
      <c r="H62" s="144"/>
      <c r="I62" s="144"/>
      <c r="J62" s="144">
        <v>1051638</v>
      </c>
      <c r="K62" s="144"/>
    </row>
    <row r="63" spans="1:23" ht="15" thickBot="1" x14ac:dyDescent="0.25">
      <c r="A63" s="144"/>
      <c r="B63" s="122" t="s">
        <v>189</v>
      </c>
      <c r="C63" s="145">
        <f t="shared" si="1"/>
        <v>0.29485815295692969</v>
      </c>
      <c r="D63" s="145">
        <f t="shared" si="1"/>
        <v>0.36857269119616215</v>
      </c>
      <c r="E63" s="145">
        <f t="shared" si="1"/>
        <v>0.29485815295692969</v>
      </c>
      <c r="F63" s="145">
        <f t="shared" si="1"/>
        <v>0.47914449855501079</v>
      </c>
      <c r="G63" s="145">
        <f t="shared" ref="G63" si="12">+G17/$J63*100000</f>
        <v>0.18428634559808107</v>
      </c>
      <c r="H63" s="144"/>
      <c r="I63" s="144"/>
      <c r="J63" s="144">
        <v>2713169</v>
      </c>
      <c r="K63" s="144"/>
    </row>
    <row r="64" spans="1:23" ht="15" thickBot="1" x14ac:dyDescent="0.25">
      <c r="A64" s="144"/>
      <c r="B64" s="122" t="s">
        <v>190</v>
      </c>
      <c r="C64" s="145">
        <f t="shared" si="1"/>
        <v>4.4836571397826352</v>
      </c>
      <c r="D64" s="145">
        <f t="shared" si="1"/>
        <v>3.8251199973770604</v>
      </c>
      <c r="E64" s="145">
        <f t="shared" si="1"/>
        <v>4.3715657112880697</v>
      </c>
      <c r="F64" s="145">
        <f t="shared" si="1"/>
        <v>4.2314514256698619</v>
      </c>
      <c r="G64" s="145">
        <f t="shared" ref="G64" si="13">+G18/$J64*100000</f>
        <v>4.315519997040786</v>
      </c>
      <c r="H64" s="144"/>
      <c r="I64" s="144"/>
      <c r="J64" s="144">
        <v>7137031</v>
      </c>
      <c r="K64" s="144"/>
    </row>
    <row r="65" spans="1:23" ht="15" thickBot="1" x14ac:dyDescent="0.25">
      <c r="A65" s="144"/>
      <c r="B65" s="122" t="s">
        <v>191</v>
      </c>
      <c r="C65" s="145">
        <f t="shared" si="1"/>
        <v>2.2024518953042467</v>
      </c>
      <c r="D65" s="145">
        <f t="shared" si="1"/>
        <v>2.5800150773564035</v>
      </c>
      <c r="E65" s="145">
        <f t="shared" si="1"/>
        <v>1.5102527282086262</v>
      </c>
      <c r="F65" s="145">
        <f t="shared" si="1"/>
        <v>1.7619615162433975</v>
      </c>
      <c r="G65" s="145">
        <f t="shared" ref="G65" si="14">+G19/$J65*100000</f>
        <v>2.5170878803477108</v>
      </c>
      <c r="H65" s="144"/>
      <c r="I65" s="144"/>
      <c r="J65" s="144">
        <v>1589138</v>
      </c>
      <c r="K65" s="144"/>
    </row>
    <row r="66" spans="1:23" ht="15" thickBot="1" x14ac:dyDescent="0.25">
      <c r="A66" s="144"/>
      <c r="B66" s="122" t="s">
        <v>192</v>
      </c>
      <c r="C66" s="145">
        <f t="shared" si="1"/>
        <v>0.14630577907827361</v>
      </c>
      <c r="D66" s="145">
        <f t="shared" si="1"/>
        <v>0.14630577907827361</v>
      </c>
      <c r="E66" s="145">
        <f t="shared" si="1"/>
        <v>0.73152889539136789</v>
      </c>
      <c r="F66" s="145">
        <f t="shared" si="1"/>
        <v>0.14630577907827361</v>
      </c>
      <c r="G66" s="145">
        <f t="shared" ref="G66" si="15">+G20/$J66*100000</f>
        <v>0.73152889539136789</v>
      </c>
      <c r="H66" s="144"/>
      <c r="I66" s="144"/>
      <c r="J66" s="144">
        <v>683500</v>
      </c>
      <c r="K66" s="144"/>
    </row>
    <row r="67" spans="1:23" ht="15" thickBot="1" x14ac:dyDescent="0.25">
      <c r="A67" s="144"/>
      <c r="B67" s="122" t="s">
        <v>193</v>
      </c>
      <c r="C67" s="145">
        <f t="shared" si="1"/>
        <v>1.7392529774673087</v>
      </c>
      <c r="D67" s="145">
        <f t="shared" si="1"/>
        <v>1.2486944453611446</v>
      </c>
      <c r="E67" s="145">
        <f t="shared" si="1"/>
        <v>0.80273214344645027</v>
      </c>
      <c r="F67" s="145">
        <f t="shared" si="1"/>
        <v>0.6243472226805723</v>
      </c>
      <c r="G67" s="145">
        <f t="shared" ref="G67" si="16">+G21/$J67*100000</f>
        <v>1.1149057547867363</v>
      </c>
      <c r="H67" s="144"/>
      <c r="I67" s="144"/>
      <c r="J67" s="144">
        <v>2242342</v>
      </c>
      <c r="K67" s="144"/>
    </row>
    <row r="68" spans="1:23" ht="15" thickBot="1" x14ac:dyDescent="0.25">
      <c r="A68" s="144"/>
      <c r="B68" s="122" t="s">
        <v>194</v>
      </c>
      <c r="C68" s="145">
        <f t="shared" si="1"/>
        <v>1.2221726563311599</v>
      </c>
      <c r="D68" s="145">
        <f t="shared" si="1"/>
        <v>2.4443453126623198</v>
      </c>
      <c r="E68" s="145">
        <f t="shared" si="1"/>
        <v>1.2221726563311599</v>
      </c>
      <c r="F68" s="145">
        <f t="shared" si="1"/>
        <v>1.5277158204139498</v>
      </c>
      <c r="G68" s="145">
        <f t="shared" ref="G68" si="17">+G22/$J68*100000</f>
        <v>1.8332589844967397</v>
      </c>
      <c r="H68" s="144"/>
      <c r="I68" s="144"/>
      <c r="J68" s="144">
        <v>327286</v>
      </c>
      <c r="K68" s="144"/>
    </row>
    <row r="69" spans="1:23" ht="15" thickBot="1" x14ac:dyDescent="0.25">
      <c r="A69" s="144"/>
      <c r="B69" s="120" t="s">
        <v>195</v>
      </c>
      <c r="C69" s="146">
        <f t="shared" si="1"/>
        <v>1.8324529618486958</v>
      </c>
      <c r="D69" s="146">
        <f t="shared" si="1"/>
        <v>1.7734072553002376</v>
      </c>
      <c r="E69" s="146">
        <f t="shared" si="1"/>
        <v>1.5494407821853973</v>
      </c>
      <c r="F69" s="146">
        <f t="shared" si="1"/>
        <v>1.7530466668352525</v>
      </c>
      <c r="G69" s="146">
        <f t="shared" ref="G69" si="18">+G23/$J69*100000</f>
        <v>1.9424001395596175</v>
      </c>
      <c r="H69" s="144"/>
      <c r="I69" s="144"/>
      <c r="J69" s="144">
        <v>49114494</v>
      </c>
      <c r="K69" s="144"/>
    </row>
    <row r="70" spans="1:23" ht="13.5" thickBot="1" x14ac:dyDescent="0.25">
      <c r="A70" s="144"/>
      <c r="B70" s="144"/>
      <c r="C70" s="145"/>
      <c r="D70" s="145"/>
      <c r="E70" s="145"/>
      <c r="F70" s="145"/>
      <c r="G70" s="145"/>
      <c r="H70" s="144"/>
      <c r="I70" s="144"/>
      <c r="R70" s="144"/>
      <c r="S70" s="144"/>
      <c r="T70" s="144"/>
      <c r="U70" s="144"/>
      <c r="V70" s="144"/>
      <c r="W70" s="144"/>
    </row>
    <row r="71" spans="1:23" ht="13.5" thickBot="1" x14ac:dyDescent="0.25">
      <c r="A71" s="144"/>
      <c r="B71" s="144"/>
      <c r="C71" s="145"/>
      <c r="D71" s="145"/>
      <c r="E71" s="145"/>
      <c r="F71" s="145"/>
      <c r="G71" s="145"/>
      <c r="H71" s="144"/>
      <c r="I71" s="144"/>
      <c r="R71" s="144"/>
      <c r="S71" s="144"/>
      <c r="T71" s="144"/>
      <c r="U71" s="144"/>
      <c r="V71" s="144"/>
      <c r="W71" s="144"/>
    </row>
    <row r="72" spans="1:23" ht="13.5" thickBot="1" x14ac:dyDescent="0.25">
      <c r="A72" s="144"/>
      <c r="B72" s="144"/>
      <c r="C72" s="145"/>
      <c r="D72" s="145"/>
      <c r="E72" s="145"/>
      <c r="F72" s="145"/>
      <c r="G72" s="145"/>
      <c r="H72" s="144"/>
      <c r="I72" s="144"/>
      <c r="R72" s="144"/>
      <c r="S72" s="144"/>
      <c r="T72" s="144"/>
      <c r="U72" s="144"/>
      <c r="V72" s="144"/>
      <c r="W72" s="144"/>
    </row>
    <row r="73" spans="1:23" x14ac:dyDescent="0.2">
      <c r="A73" s="144"/>
      <c r="B73" s="144"/>
      <c r="C73" s="144"/>
      <c r="D73" s="144"/>
      <c r="E73" s="144"/>
      <c r="F73" s="144"/>
      <c r="G73" s="144"/>
      <c r="H73" s="144"/>
      <c r="I73" s="144"/>
      <c r="R73" s="144"/>
      <c r="S73" s="144"/>
      <c r="T73" s="144"/>
      <c r="U73" s="144"/>
      <c r="V73" s="144"/>
      <c r="W73" s="144"/>
    </row>
  </sheetData>
  <pageMargins left="0.78740157480314965" right="0.78740157480314965" top="0.98425196850393704" bottom="0.98425196850393704" header="0" footer="0"/>
  <pageSetup paperSize="9" scale="87"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575B-47BF-4E89-AE48-80904A24127F}">
  <sheetPr codeName="Hoja28"/>
  <dimension ref="B2:N45"/>
  <sheetViews>
    <sheetView zoomScaleNormal="100" workbookViewId="0"/>
  </sheetViews>
  <sheetFormatPr baseColWidth="10" defaultColWidth="11.42578125" defaultRowHeight="12.75" x14ac:dyDescent="0.2"/>
  <cols>
    <col min="1" max="1" width="6.7109375" style="118" customWidth="1"/>
    <col min="2" max="2" width="33.85546875" style="118" customWidth="1"/>
    <col min="3" max="18" width="12.28515625" style="118" customWidth="1"/>
    <col min="19" max="19" width="9.5703125" style="118" customWidth="1"/>
    <col min="20" max="20" width="14.42578125" style="118" customWidth="1"/>
    <col min="21" max="59" width="12.28515625" style="118" customWidth="1"/>
    <col min="60" max="16384" width="11.42578125" style="118"/>
  </cols>
  <sheetData>
    <row r="2" spans="2:14" ht="40.5" customHeight="1" x14ac:dyDescent="0.25">
      <c r="B2" s="136"/>
      <c r="C2" s="135"/>
      <c r="N2" s="89"/>
    </row>
    <row r="3" spans="2:14" s="132" customFormat="1" ht="28.5" customHeight="1" x14ac:dyDescent="0.2">
      <c r="B3" s="134"/>
      <c r="C3" s="133"/>
    </row>
    <row r="5" spans="2:14" ht="39" customHeight="1" x14ac:dyDescent="0.2">
      <c r="C5" s="129" t="s">
        <v>106</v>
      </c>
      <c r="D5" s="131" t="s">
        <v>302</v>
      </c>
      <c r="E5" s="131" t="s">
        <v>304</v>
      </c>
      <c r="F5" s="130" t="s">
        <v>311</v>
      </c>
      <c r="G5" s="129" t="s">
        <v>330</v>
      </c>
    </row>
    <row r="6" spans="2:14" ht="17.100000000000001" customHeight="1" thickBot="1" x14ac:dyDescent="0.25">
      <c r="B6" s="122" t="s">
        <v>178</v>
      </c>
      <c r="C6" s="127">
        <v>67</v>
      </c>
      <c r="D6" s="128">
        <v>72</v>
      </c>
      <c r="E6" s="128">
        <v>73</v>
      </c>
      <c r="F6" s="128">
        <v>62</v>
      </c>
      <c r="G6" s="127">
        <v>103</v>
      </c>
    </row>
    <row r="7" spans="2:14" ht="17.100000000000001" customHeight="1" thickBot="1" x14ac:dyDescent="0.25">
      <c r="B7" s="122" t="s">
        <v>179</v>
      </c>
      <c r="C7" s="127">
        <v>7</v>
      </c>
      <c r="D7" s="128">
        <v>2</v>
      </c>
      <c r="E7" s="128">
        <v>5</v>
      </c>
      <c r="F7" s="128">
        <v>6</v>
      </c>
      <c r="G7" s="127">
        <v>4</v>
      </c>
    </row>
    <row r="8" spans="2:14" ht="17.100000000000001" customHeight="1" thickBot="1" x14ac:dyDescent="0.25">
      <c r="B8" s="122" t="s">
        <v>180</v>
      </c>
      <c r="C8" s="127">
        <v>19</v>
      </c>
      <c r="D8" s="128">
        <v>27</v>
      </c>
      <c r="E8" s="128">
        <v>8</v>
      </c>
      <c r="F8" s="128">
        <v>7</v>
      </c>
      <c r="G8" s="127">
        <v>2</v>
      </c>
    </row>
    <row r="9" spans="2:14" ht="17.100000000000001" customHeight="1" thickBot="1" x14ac:dyDescent="0.25">
      <c r="B9" s="122" t="s">
        <v>181</v>
      </c>
      <c r="C9" s="127">
        <v>0</v>
      </c>
      <c r="D9" s="128">
        <v>2</v>
      </c>
      <c r="E9" s="128">
        <v>0</v>
      </c>
      <c r="F9" s="128">
        <v>0</v>
      </c>
      <c r="G9" s="127">
        <v>0</v>
      </c>
    </row>
    <row r="10" spans="2:14" ht="17.100000000000001" customHeight="1" thickBot="1" x14ac:dyDescent="0.25">
      <c r="B10" s="122" t="s">
        <v>182</v>
      </c>
      <c r="C10" s="127">
        <v>30</v>
      </c>
      <c r="D10" s="128">
        <v>25</v>
      </c>
      <c r="E10" s="128">
        <v>22</v>
      </c>
      <c r="F10" s="128">
        <v>25</v>
      </c>
      <c r="G10" s="127">
        <v>25</v>
      </c>
    </row>
    <row r="11" spans="2:14" ht="17.100000000000001" customHeight="1" thickBot="1" x14ac:dyDescent="0.25">
      <c r="B11" s="122" t="s">
        <v>183</v>
      </c>
      <c r="C11" s="127">
        <v>12</v>
      </c>
      <c r="D11" s="128">
        <v>2</v>
      </c>
      <c r="E11" s="128">
        <v>7</v>
      </c>
      <c r="F11" s="128">
        <v>15</v>
      </c>
      <c r="G11" s="127">
        <v>14</v>
      </c>
    </row>
    <row r="12" spans="2:14" ht="17.100000000000001" customHeight="1" thickBot="1" x14ac:dyDescent="0.25">
      <c r="B12" s="122" t="s">
        <v>184</v>
      </c>
      <c r="C12" s="127">
        <v>19</v>
      </c>
      <c r="D12" s="128">
        <v>14</v>
      </c>
      <c r="E12" s="128">
        <v>7</v>
      </c>
      <c r="F12" s="128">
        <v>12</v>
      </c>
      <c r="G12" s="127">
        <v>15</v>
      </c>
    </row>
    <row r="13" spans="2:14" ht="17.100000000000001" customHeight="1" thickBot="1" x14ac:dyDescent="0.25">
      <c r="B13" s="122" t="s">
        <v>185</v>
      </c>
      <c r="C13" s="127">
        <v>8</v>
      </c>
      <c r="D13" s="128">
        <v>12</v>
      </c>
      <c r="E13" s="128">
        <v>2</v>
      </c>
      <c r="F13" s="128">
        <v>7</v>
      </c>
      <c r="G13" s="127">
        <v>2</v>
      </c>
    </row>
    <row r="14" spans="2:14" ht="17.100000000000001" customHeight="1" thickBot="1" x14ac:dyDescent="0.25">
      <c r="B14" s="122" t="s">
        <v>186</v>
      </c>
      <c r="C14" s="127">
        <v>60</v>
      </c>
      <c r="D14" s="128">
        <v>38</v>
      </c>
      <c r="E14" s="128">
        <v>27</v>
      </c>
      <c r="F14" s="128">
        <v>39</v>
      </c>
      <c r="G14" s="127">
        <v>48</v>
      </c>
    </row>
    <row r="15" spans="2:14" ht="17.100000000000001" customHeight="1" thickBot="1" x14ac:dyDescent="0.25">
      <c r="B15" s="122" t="s">
        <v>187</v>
      </c>
      <c r="C15" s="127">
        <v>84</v>
      </c>
      <c r="D15" s="128">
        <v>109</v>
      </c>
      <c r="E15" s="128">
        <v>66</v>
      </c>
      <c r="F15" s="128">
        <v>105</v>
      </c>
      <c r="G15" s="127">
        <v>100</v>
      </c>
    </row>
    <row r="16" spans="2:14" ht="17.100000000000001" customHeight="1" thickBot="1" x14ac:dyDescent="0.25">
      <c r="B16" s="122" t="s">
        <v>188</v>
      </c>
      <c r="C16" s="127">
        <v>2</v>
      </c>
      <c r="D16" s="128">
        <v>5</v>
      </c>
      <c r="E16" s="128">
        <v>4</v>
      </c>
      <c r="F16" s="128">
        <v>5</v>
      </c>
      <c r="G16" s="127">
        <v>14</v>
      </c>
    </row>
    <row r="17" spans="2:7" ht="17.100000000000001" customHeight="1" thickBot="1" x14ac:dyDescent="0.25">
      <c r="B17" s="122" t="s">
        <v>189</v>
      </c>
      <c r="C17" s="127">
        <v>3</v>
      </c>
      <c r="D17" s="128">
        <v>6</v>
      </c>
      <c r="E17" s="128">
        <v>4</v>
      </c>
      <c r="F17" s="128">
        <v>9</v>
      </c>
      <c r="G17" s="127">
        <v>5</v>
      </c>
    </row>
    <row r="18" spans="2:7" ht="17.100000000000001" customHeight="1" thickBot="1" x14ac:dyDescent="0.25">
      <c r="B18" s="122" t="s">
        <v>190</v>
      </c>
      <c r="C18" s="127">
        <v>251</v>
      </c>
      <c r="D18" s="128">
        <v>258</v>
      </c>
      <c r="E18" s="128">
        <v>229</v>
      </c>
      <c r="F18" s="128">
        <v>246</v>
      </c>
      <c r="G18" s="127">
        <v>242</v>
      </c>
    </row>
    <row r="19" spans="2:7" ht="17.100000000000001" customHeight="1" thickBot="1" x14ac:dyDescent="0.25">
      <c r="B19" s="122" t="s">
        <v>191</v>
      </c>
      <c r="C19" s="127">
        <v>34</v>
      </c>
      <c r="D19" s="128">
        <v>28</v>
      </c>
      <c r="E19" s="128">
        <v>18</v>
      </c>
      <c r="F19" s="128">
        <v>24</v>
      </c>
      <c r="G19" s="127">
        <v>22</v>
      </c>
    </row>
    <row r="20" spans="2:7" ht="17.100000000000001" customHeight="1" thickBot="1" x14ac:dyDescent="0.25">
      <c r="B20" s="122" t="s">
        <v>192</v>
      </c>
      <c r="C20" s="127">
        <v>0</v>
      </c>
      <c r="D20" s="128">
        <v>0</v>
      </c>
      <c r="E20" s="128">
        <v>0</v>
      </c>
      <c r="F20" s="128">
        <v>0</v>
      </c>
      <c r="G20" s="127">
        <v>0</v>
      </c>
    </row>
    <row r="21" spans="2:7" ht="17.100000000000001" customHeight="1" thickBot="1" x14ac:dyDescent="0.25">
      <c r="B21" s="122" t="s">
        <v>193</v>
      </c>
      <c r="C21" s="127">
        <v>34</v>
      </c>
      <c r="D21" s="128">
        <v>25</v>
      </c>
      <c r="E21" s="128">
        <v>13</v>
      </c>
      <c r="F21" s="128">
        <v>14</v>
      </c>
      <c r="G21" s="127">
        <v>14</v>
      </c>
    </row>
    <row r="22" spans="2:7" ht="17.100000000000001" customHeight="1" thickBot="1" x14ac:dyDescent="0.25">
      <c r="B22" s="122" t="s">
        <v>194</v>
      </c>
      <c r="C22" s="127">
        <v>3</v>
      </c>
      <c r="D22" s="127">
        <v>10</v>
      </c>
      <c r="E22" s="127">
        <v>5</v>
      </c>
      <c r="F22" s="127">
        <v>1</v>
      </c>
      <c r="G22" s="118">
        <v>7</v>
      </c>
    </row>
    <row r="23" spans="2:7" ht="17.100000000000001" customHeight="1" thickBot="1" x14ac:dyDescent="0.25">
      <c r="B23" s="120" t="s">
        <v>195</v>
      </c>
      <c r="C23" s="126">
        <v>633</v>
      </c>
      <c r="D23" s="126">
        <v>635</v>
      </c>
      <c r="E23" s="126">
        <v>490</v>
      </c>
      <c r="F23" s="126">
        <v>577</v>
      </c>
      <c r="G23" s="126">
        <v>617</v>
      </c>
    </row>
    <row r="24" spans="2:7" ht="30" customHeight="1" x14ac:dyDescent="0.2">
      <c r="E24" s="125"/>
      <c r="G24" s="155"/>
    </row>
    <row r="25" spans="2:7" ht="42" customHeight="1" x14ac:dyDescent="0.2">
      <c r="B25" s="124"/>
      <c r="C25" s="124"/>
    </row>
    <row r="27" spans="2:7" ht="39" customHeight="1" x14ac:dyDescent="0.2">
      <c r="C27" s="123" t="s">
        <v>331</v>
      </c>
    </row>
    <row r="28" spans="2:7" ht="17.100000000000001" customHeight="1" thickBot="1" x14ac:dyDescent="0.25">
      <c r="B28" s="122" t="s">
        <v>178</v>
      </c>
      <c r="C28" s="121">
        <f t="shared" ref="C28:C45" si="0">+IF(C6&gt;0,(G6-C6)/C6,"-")</f>
        <v>0.53731343283582089</v>
      </c>
    </row>
    <row r="29" spans="2:7" ht="17.100000000000001" customHeight="1" thickBot="1" x14ac:dyDescent="0.25">
      <c r="B29" s="122" t="s">
        <v>179</v>
      </c>
      <c r="C29" s="121">
        <f t="shared" si="0"/>
        <v>-0.42857142857142855</v>
      </c>
    </row>
    <row r="30" spans="2:7" ht="17.100000000000001" customHeight="1" thickBot="1" x14ac:dyDescent="0.25">
      <c r="B30" s="122" t="s">
        <v>180</v>
      </c>
      <c r="C30" s="121">
        <f t="shared" si="0"/>
        <v>-0.89473684210526316</v>
      </c>
    </row>
    <row r="31" spans="2:7" ht="17.100000000000001" customHeight="1" thickBot="1" x14ac:dyDescent="0.25">
      <c r="B31" s="122" t="s">
        <v>181</v>
      </c>
      <c r="C31" s="121" t="str">
        <f t="shared" si="0"/>
        <v>-</v>
      </c>
    </row>
    <row r="32" spans="2:7" ht="17.100000000000001" customHeight="1" thickBot="1" x14ac:dyDescent="0.25">
      <c r="B32" s="122" t="s">
        <v>182</v>
      </c>
      <c r="C32" s="121">
        <f t="shared" si="0"/>
        <v>-0.16666666666666666</v>
      </c>
    </row>
    <row r="33" spans="2:3" ht="17.100000000000001" customHeight="1" thickBot="1" x14ac:dyDescent="0.25">
      <c r="B33" s="122" t="s">
        <v>183</v>
      </c>
      <c r="C33" s="121">
        <f t="shared" si="0"/>
        <v>0.16666666666666666</v>
      </c>
    </row>
    <row r="34" spans="2:3" ht="17.100000000000001" customHeight="1" thickBot="1" x14ac:dyDescent="0.25">
      <c r="B34" s="122" t="s">
        <v>184</v>
      </c>
      <c r="C34" s="121">
        <f t="shared" si="0"/>
        <v>-0.21052631578947367</v>
      </c>
    </row>
    <row r="35" spans="2:3" ht="17.100000000000001" customHeight="1" thickBot="1" x14ac:dyDescent="0.25">
      <c r="B35" s="122" t="s">
        <v>185</v>
      </c>
      <c r="C35" s="121">
        <f t="shared" si="0"/>
        <v>-0.75</v>
      </c>
    </row>
    <row r="36" spans="2:3" ht="17.100000000000001" customHeight="1" thickBot="1" x14ac:dyDescent="0.25">
      <c r="B36" s="122" t="s">
        <v>186</v>
      </c>
      <c r="C36" s="121">
        <f t="shared" si="0"/>
        <v>-0.2</v>
      </c>
    </row>
    <row r="37" spans="2:3" ht="17.100000000000001" customHeight="1" thickBot="1" x14ac:dyDescent="0.25">
      <c r="B37" s="122" t="s">
        <v>187</v>
      </c>
      <c r="C37" s="121">
        <f t="shared" si="0"/>
        <v>0.19047619047619047</v>
      </c>
    </row>
    <row r="38" spans="2:3" ht="17.100000000000001" customHeight="1" thickBot="1" x14ac:dyDescent="0.25">
      <c r="B38" s="122" t="s">
        <v>188</v>
      </c>
      <c r="C38" s="121">
        <f t="shared" si="0"/>
        <v>6</v>
      </c>
    </row>
    <row r="39" spans="2:3" ht="17.100000000000001" customHeight="1" thickBot="1" x14ac:dyDescent="0.25">
      <c r="B39" s="122" t="s">
        <v>189</v>
      </c>
      <c r="C39" s="121">
        <f t="shared" si="0"/>
        <v>0.66666666666666663</v>
      </c>
    </row>
    <row r="40" spans="2:3" ht="17.100000000000001" customHeight="1" thickBot="1" x14ac:dyDescent="0.25">
      <c r="B40" s="122" t="s">
        <v>190</v>
      </c>
      <c r="C40" s="121">
        <f t="shared" si="0"/>
        <v>-3.5856573705179286E-2</v>
      </c>
    </row>
    <row r="41" spans="2:3" ht="17.100000000000001" customHeight="1" thickBot="1" x14ac:dyDescent="0.25">
      <c r="B41" s="122" t="s">
        <v>191</v>
      </c>
      <c r="C41" s="121">
        <f t="shared" si="0"/>
        <v>-0.35294117647058826</v>
      </c>
    </row>
    <row r="42" spans="2:3" ht="17.25" customHeight="1" thickBot="1" x14ac:dyDescent="0.25">
      <c r="B42" s="122" t="s">
        <v>192</v>
      </c>
      <c r="C42" s="121" t="str">
        <f t="shared" si="0"/>
        <v>-</v>
      </c>
    </row>
    <row r="43" spans="2:3" ht="17.100000000000001" customHeight="1" thickBot="1" x14ac:dyDescent="0.25">
      <c r="B43" s="122" t="s">
        <v>193</v>
      </c>
      <c r="C43" s="121">
        <f t="shared" si="0"/>
        <v>-0.58823529411764708</v>
      </c>
    </row>
    <row r="44" spans="2:3" ht="17.100000000000001" customHeight="1" thickBot="1" x14ac:dyDescent="0.25">
      <c r="B44" s="122" t="s">
        <v>194</v>
      </c>
      <c r="C44" s="121">
        <f t="shared" si="0"/>
        <v>1.3333333333333333</v>
      </c>
    </row>
    <row r="45" spans="2:3" ht="17.100000000000001" customHeight="1" thickBot="1" x14ac:dyDescent="0.25">
      <c r="B45" s="120" t="s">
        <v>195</v>
      </c>
      <c r="C45" s="119">
        <f t="shared" si="0"/>
        <v>-2.5276461295418641E-2</v>
      </c>
    </row>
  </sheetData>
  <pageMargins left="0.75" right="0.75" top="1" bottom="1"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6881-D534-427D-A704-10D791843359}">
  <sheetPr codeName="Hoja29"/>
  <dimension ref="A1:AE45"/>
  <sheetViews>
    <sheetView zoomScaleNormal="100" workbookViewId="0"/>
  </sheetViews>
  <sheetFormatPr baseColWidth="10" defaultColWidth="11.42578125" defaultRowHeight="12.75" x14ac:dyDescent="0.2"/>
  <cols>
    <col min="1" max="1" width="6.7109375" style="137" customWidth="1"/>
    <col min="2" max="2" width="33.7109375" style="137" customWidth="1"/>
    <col min="3" max="20" width="12.28515625" style="137" customWidth="1"/>
    <col min="21" max="21" width="12.140625" style="137" customWidth="1"/>
    <col min="22" max="54" width="12.28515625" style="137" customWidth="1"/>
    <col min="55" max="16384" width="11.42578125" style="137"/>
  </cols>
  <sheetData>
    <row r="1" spans="1:31" x14ac:dyDescent="0.2">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1" ht="40.5" customHeight="1" x14ac:dyDescent="0.25">
      <c r="A2" s="118"/>
      <c r="B2" s="136"/>
      <c r="C2" s="135"/>
      <c r="D2" s="135"/>
      <c r="E2" s="118"/>
      <c r="F2" s="118"/>
      <c r="G2" s="118"/>
      <c r="H2" s="118"/>
      <c r="I2" s="118"/>
      <c r="J2" s="118"/>
      <c r="K2" s="118"/>
      <c r="L2" s="118"/>
      <c r="M2" s="118"/>
      <c r="N2" s="118"/>
      <c r="O2" s="118"/>
      <c r="P2" s="118"/>
      <c r="Q2" s="89"/>
      <c r="R2" s="118"/>
      <c r="S2" s="118"/>
      <c r="T2" s="118"/>
      <c r="U2" s="118"/>
      <c r="V2" s="118"/>
      <c r="W2" s="118"/>
      <c r="X2" s="118"/>
      <c r="Y2" s="118"/>
      <c r="Z2" s="118"/>
      <c r="AA2" s="118"/>
      <c r="AB2" s="118"/>
      <c r="AC2" s="118"/>
      <c r="AD2" s="118"/>
      <c r="AE2" s="118"/>
    </row>
    <row r="3" spans="1:31" s="140" customFormat="1" ht="28.5" customHeight="1" x14ac:dyDescent="0.2">
      <c r="A3" s="132"/>
      <c r="B3" s="134"/>
      <c r="C3" s="133"/>
      <c r="D3" s="133"/>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row>
    <row r="4" spans="1:31" x14ac:dyDescent="0.2">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ht="39" customHeight="1" x14ac:dyDescent="0.2">
      <c r="A5" s="118"/>
      <c r="B5" s="118"/>
      <c r="C5" s="129" t="s">
        <v>106</v>
      </c>
      <c r="D5" s="129" t="s">
        <v>302</v>
      </c>
      <c r="E5" s="129" t="s">
        <v>304</v>
      </c>
      <c r="F5" s="130" t="s">
        <v>311</v>
      </c>
      <c r="G5" s="129" t="s">
        <v>330</v>
      </c>
    </row>
    <row r="6" spans="1:31" ht="17.100000000000001" customHeight="1" thickBot="1" x14ac:dyDescent="0.25">
      <c r="A6" s="118"/>
      <c r="B6" s="122" t="s">
        <v>178</v>
      </c>
      <c r="C6" s="139">
        <v>4</v>
      </c>
      <c r="D6" s="127">
        <v>5</v>
      </c>
      <c r="E6" s="127">
        <v>10</v>
      </c>
      <c r="F6" s="139">
        <v>7</v>
      </c>
      <c r="G6" s="139">
        <v>9</v>
      </c>
    </row>
    <row r="7" spans="1:31" ht="17.100000000000001" customHeight="1" thickBot="1" x14ac:dyDescent="0.25">
      <c r="A7" s="118"/>
      <c r="B7" s="122" t="s">
        <v>179</v>
      </c>
      <c r="C7" s="139">
        <v>2</v>
      </c>
      <c r="D7" s="127">
        <v>1</v>
      </c>
      <c r="E7" s="127">
        <v>1</v>
      </c>
      <c r="F7" s="139">
        <v>3</v>
      </c>
      <c r="G7" s="139">
        <v>1</v>
      </c>
    </row>
    <row r="8" spans="1:31" ht="17.100000000000001" customHeight="1" thickBot="1" x14ac:dyDescent="0.25">
      <c r="A8" s="118"/>
      <c r="B8" s="122" t="s">
        <v>180</v>
      </c>
      <c r="C8" s="139">
        <v>3</v>
      </c>
      <c r="D8" s="127">
        <v>2</v>
      </c>
      <c r="E8" s="127">
        <v>1</v>
      </c>
      <c r="F8" s="139">
        <v>2</v>
      </c>
      <c r="G8" s="139">
        <v>1</v>
      </c>
    </row>
    <row r="9" spans="1:31" ht="17.100000000000001" customHeight="1" thickBot="1" x14ac:dyDescent="0.25">
      <c r="A9" s="118"/>
      <c r="B9" s="122" t="s">
        <v>181</v>
      </c>
      <c r="C9" s="139">
        <v>0</v>
      </c>
      <c r="D9" s="127">
        <v>0</v>
      </c>
      <c r="E9" s="127">
        <v>0</v>
      </c>
      <c r="F9" s="139">
        <v>0</v>
      </c>
      <c r="G9" s="139">
        <v>0</v>
      </c>
    </row>
    <row r="10" spans="1:31" ht="17.100000000000001" customHeight="1" thickBot="1" x14ac:dyDescent="0.25">
      <c r="A10" s="118"/>
      <c r="B10" s="122" t="s">
        <v>182</v>
      </c>
      <c r="C10" s="139">
        <v>5</v>
      </c>
      <c r="D10" s="127">
        <v>3</v>
      </c>
      <c r="E10" s="127">
        <v>2</v>
      </c>
      <c r="F10" s="139">
        <v>1</v>
      </c>
      <c r="G10" s="139">
        <v>4</v>
      </c>
    </row>
    <row r="11" spans="1:31" ht="17.100000000000001" customHeight="1" thickBot="1" x14ac:dyDescent="0.25">
      <c r="A11" s="118"/>
      <c r="B11" s="122" t="s">
        <v>183</v>
      </c>
      <c r="C11" s="139">
        <v>0</v>
      </c>
      <c r="D11" s="127">
        <v>0</v>
      </c>
      <c r="E11" s="127">
        <v>0</v>
      </c>
      <c r="F11" s="139">
        <v>3</v>
      </c>
      <c r="G11" s="139">
        <v>0</v>
      </c>
    </row>
    <row r="12" spans="1:31" ht="17.100000000000001" customHeight="1" thickBot="1" x14ac:dyDescent="0.25">
      <c r="A12" s="118"/>
      <c r="B12" s="122" t="s">
        <v>184</v>
      </c>
      <c r="C12" s="139">
        <v>11</v>
      </c>
      <c r="D12" s="127">
        <v>3</v>
      </c>
      <c r="E12" s="127">
        <v>2</v>
      </c>
      <c r="F12" s="139">
        <v>2</v>
      </c>
      <c r="G12" s="139">
        <v>4</v>
      </c>
    </row>
    <row r="13" spans="1:31" ht="17.100000000000001" customHeight="1" thickBot="1" x14ac:dyDescent="0.25">
      <c r="A13" s="118"/>
      <c r="B13" s="122" t="s">
        <v>185</v>
      </c>
      <c r="C13" s="139">
        <v>1</v>
      </c>
      <c r="D13" s="127">
        <v>0</v>
      </c>
      <c r="E13" s="127">
        <v>0</v>
      </c>
      <c r="F13" s="139">
        <v>0</v>
      </c>
      <c r="G13" s="139">
        <v>2</v>
      </c>
    </row>
    <row r="14" spans="1:31" ht="17.100000000000001" customHeight="1" thickBot="1" x14ac:dyDescent="0.25">
      <c r="A14" s="118"/>
      <c r="B14" s="122" t="s">
        <v>186</v>
      </c>
      <c r="C14" s="139">
        <v>2</v>
      </c>
      <c r="D14" s="127">
        <v>4</v>
      </c>
      <c r="E14" s="127">
        <v>3</v>
      </c>
      <c r="F14" s="139">
        <v>5</v>
      </c>
      <c r="G14" s="139">
        <v>6</v>
      </c>
    </row>
    <row r="15" spans="1:31" ht="17.100000000000001" customHeight="1" thickBot="1" x14ac:dyDescent="0.25">
      <c r="A15" s="118"/>
      <c r="B15" s="122" t="s">
        <v>187</v>
      </c>
      <c r="C15" s="139">
        <v>1</v>
      </c>
      <c r="D15" s="127">
        <v>15</v>
      </c>
      <c r="E15" s="127">
        <v>0</v>
      </c>
      <c r="F15" s="139">
        <v>6</v>
      </c>
      <c r="G15" s="139">
        <v>2</v>
      </c>
    </row>
    <row r="16" spans="1:31" ht="17.100000000000001" customHeight="1" thickBot="1" x14ac:dyDescent="0.25">
      <c r="A16" s="118"/>
      <c r="B16" s="122" t="s">
        <v>188</v>
      </c>
      <c r="C16" s="139">
        <v>0</v>
      </c>
      <c r="D16" s="127">
        <v>1</v>
      </c>
      <c r="E16" s="127">
        <v>1</v>
      </c>
      <c r="F16" s="139">
        <v>2</v>
      </c>
      <c r="G16" s="139">
        <v>4</v>
      </c>
    </row>
    <row r="17" spans="1:31" ht="17.100000000000001" customHeight="1" thickBot="1" x14ac:dyDescent="0.25">
      <c r="A17" s="118"/>
      <c r="B17" s="122" t="s">
        <v>189</v>
      </c>
      <c r="C17" s="139">
        <v>1</v>
      </c>
      <c r="D17" s="127">
        <v>3</v>
      </c>
      <c r="E17" s="127">
        <v>1</v>
      </c>
      <c r="F17" s="139">
        <v>1</v>
      </c>
      <c r="G17" s="139">
        <v>3</v>
      </c>
    </row>
    <row r="18" spans="1:31" ht="17.100000000000001" customHeight="1" thickBot="1" x14ac:dyDescent="0.25">
      <c r="A18" s="118"/>
      <c r="B18" s="122" t="s">
        <v>190</v>
      </c>
      <c r="C18" s="139">
        <v>35</v>
      </c>
      <c r="D18" s="127">
        <v>40</v>
      </c>
      <c r="E18" s="127">
        <v>19</v>
      </c>
      <c r="F18" s="139">
        <v>16</v>
      </c>
      <c r="G18" s="139">
        <v>19</v>
      </c>
    </row>
    <row r="19" spans="1:31" ht="17.100000000000001" customHeight="1" thickBot="1" x14ac:dyDescent="0.25">
      <c r="A19" s="118"/>
      <c r="B19" s="122" t="s">
        <v>191</v>
      </c>
      <c r="C19" s="139">
        <v>2</v>
      </c>
      <c r="D19" s="127">
        <v>3</v>
      </c>
      <c r="E19" s="127">
        <v>1</v>
      </c>
      <c r="F19" s="139">
        <v>0</v>
      </c>
      <c r="G19" s="139">
        <v>0</v>
      </c>
    </row>
    <row r="20" spans="1:31" ht="17.100000000000001" customHeight="1" thickBot="1" x14ac:dyDescent="0.25">
      <c r="A20" s="118"/>
      <c r="B20" s="122" t="s">
        <v>192</v>
      </c>
      <c r="C20" s="139">
        <v>0</v>
      </c>
      <c r="D20" s="127">
        <v>0</v>
      </c>
      <c r="E20" s="127">
        <v>0</v>
      </c>
      <c r="F20" s="139">
        <v>0</v>
      </c>
      <c r="G20" s="139">
        <v>0</v>
      </c>
    </row>
    <row r="21" spans="1:31" ht="17.100000000000001" customHeight="1" thickBot="1" x14ac:dyDescent="0.25">
      <c r="A21" s="118"/>
      <c r="B21" s="122" t="s">
        <v>193</v>
      </c>
      <c r="C21" s="139">
        <v>1</v>
      </c>
      <c r="D21" s="127">
        <v>3</v>
      </c>
      <c r="E21" s="127">
        <v>2</v>
      </c>
      <c r="F21" s="139">
        <v>0</v>
      </c>
      <c r="G21" s="139">
        <v>2</v>
      </c>
    </row>
    <row r="22" spans="1:31" ht="17.100000000000001" customHeight="1" thickBot="1" x14ac:dyDescent="0.25">
      <c r="A22" s="118"/>
      <c r="B22" s="122" t="s">
        <v>194</v>
      </c>
      <c r="C22" s="139">
        <v>1</v>
      </c>
      <c r="D22" s="127">
        <v>0</v>
      </c>
      <c r="E22" s="127">
        <v>0</v>
      </c>
      <c r="F22" s="139">
        <v>0</v>
      </c>
      <c r="G22" s="139">
        <v>0</v>
      </c>
    </row>
    <row r="23" spans="1:31" ht="17.100000000000001" customHeight="1" thickBot="1" x14ac:dyDescent="0.25">
      <c r="A23" s="118"/>
      <c r="B23" s="120" t="s">
        <v>195</v>
      </c>
      <c r="C23" s="126">
        <v>69</v>
      </c>
      <c r="D23" s="126">
        <v>83</v>
      </c>
      <c r="E23" s="126">
        <v>43</v>
      </c>
      <c r="F23" s="126">
        <v>48</v>
      </c>
      <c r="G23" s="126">
        <v>57</v>
      </c>
    </row>
    <row r="24" spans="1:31" ht="28.5" customHeight="1" x14ac:dyDescent="0.2">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ht="33" customHeight="1" x14ac:dyDescent="0.2">
      <c r="A25" s="118"/>
      <c r="B25" s="228"/>
      <c r="C25" s="228"/>
      <c r="D25" s="228"/>
      <c r="E25" s="22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row>
    <row r="26" spans="1:31" x14ac:dyDescent="0.2">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row>
    <row r="27" spans="1:31" ht="39" customHeight="1" x14ac:dyDescent="0.2">
      <c r="A27" s="118"/>
      <c r="B27" s="118"/>
      <c r="C27" s="123" t="s">
        <v>331</v>
      </c>
    </row>
    <row r="28" spans="1:31" ht="17.100000000000001" customHeight="1" thickBot="1" x14ac:dyDescent="0.25">
      <c r="A28" s="118"/>
      <c r="B28" s="122" t="s">
        <v>178</v>
      </c>
      <c r="C28" s="121">
        <f t="shared" ref="C28:C45" si="0">+IF(C6&gt;0,(G6-C6)/C6,"-")</f>
        <v>1.25</v>
      </c>
    </row>
    <row r="29" spans="1:31" ht="17.100000000000001" customHeight="1" thickBot="1" x14ac:dyDescent="0.25">
      <c r="A29" s="118"/>
      <c r="B29" s="122" t="s">
        <v>179</v>
      </c>
      <c r="C29" s="121">
        <f t="shared" si="0"/>
        <v>-0.5</v>
      </c>
    </row>
    <row r="30" spans="1:31" ht="17.100000000000001" customHeight="1" thickBot="1" x14ac:dyDescent="0.25">
      <c r="A30" s="118"/>
      <c r="B30" s="122" t="s">
        <v>180</v>
      </c>
      <c r="C30" s="121">
        <f t="shared" si="0"/>
        <v>-0.66666666666666663</v>
      </c>
    </row>
    <row r="31" spans="1:31" ht="17.100000000000001" customHeight="1" thickBot="1" x14ac:dyDescent="0.25">
      <c r="A31" s="118"/>
      <c r="B31" s="122" t="s">
        <v>181</v>
      </c>
      <c r="C31" s="121" t="str">
        <f t="shared" si="0"/>
        <v>-</v>
      </c>
    </row>
    <row r="32" spans="1:31" ht="17.100000000000001" customHeight="1" thickBot="1" x14ac:dyDescent="0.25">
      <c r="A32" s="118"/>
      <c r="B32" s="122" t="s">
        <v>182</v>
      </c>
      <c r="C32" s="121">
        <f t="shared" si="0"/>
        <v>-0.2</v>
      </c>
    </row>
    <row r="33" spans="1:3" ht="17.100000000000001" customHeight="1" thickBot="1" x14ac:dyDescent="0.25">
      <c r="A33" s="118"/>
      <c r="B33" s="122" t="s">
        <v>183</v>
      </c>
      <c r="C33" s="121" t="str">
        <f t="shared" si="0"/>
        <v>-</v>
      </c>
    </row>
    <row r="34" spans="1:3" ht="17.100000000000001" customHeight="1" thickBot="1" x14ac:dyDescent="0.25">
      <c r="A34" s="118"/>
      <c r="B34" s="122" t="s">
        <v>184</v>
      </c>
      <c r="C34" s="121">
        <f t="shared" si="0"/>
        <v>-0.63636363636363635</v>
      </c>
    </row>
    <row r="35" spans="1:3" ht="17.100000000000001" customHeight="1" thickBot="1" x14ac:dyDescent="0.25">
      <c r="A35" s="118"/>
      <c r="B35" s="122" t="s">
        <v>185</v>
      </c>
      <c r="C35" s="121">
        <f t="shared" si="0"/>
        <v>1</v>
      </c>
    </row>
    <row r="36" spans="1:3" ht="17.100000000000001" customHeight="1" thickBot="1" x14ac:dyDescent="0.25">
      <c r="A36" s="118"/>
      <c r="B36" s="122" t="s">
        <v>186</v>
      </c>
      <c r="C36" s="121">
        <f t="shared" si="0"/>
        <v>2</v>
      </c>
    </row>
    <row r="37" spans="1:3" ht="17.100000000000001" customHeight="1" thickBot="1" x14ac:dyDescent="0.25">
      <c r="A37" s="118"/>
      <c r="B37" s="122" t="s">
        <v>187</v>
      </c>
      <c r="C37" s="121">
        <f t="shared" si="0"/>
        <v>1</v>
      </c>
    </row>
    <row r="38" spans="1:3" ht="17.100000000000001" customHeight="1" thickBot="1" x14ac:dyDescent="0.25">
      <c r="A38" s="118"/>
      <c r="B38" s="122" t="s">
        <v>188</v>
      </c>
      <c r="C38" s="121" t="str">
        <f t="shared" si="0"/>
        <v>-</v>
      </c>
    </row>
    <row r="39" spans="1:3" ht="17.100000000000001" customHeight="1" thickBot="1" x14ac:dyDescent="0.25">
      <c r="A39" s="118"/>
      <c r="B39" s="122" t="s">
        <v>189</v>
      </c>
      <c r="C39" s="121">
        <f t="shared" si="0"/>
        <v>2</v>
      </c>
    </row>
    <row r="40" spans="1:3" ht="17.100000000000001" customHeight="1" thickBot="1" x14ac:dyDescent="0.25">
      <c r="A40" s="118"/>
      <c r="B40" s="122" t="s">
        <v>190</v>
      </c>
      <c r="C40" s="121">
        <f t="shared" si="0"/>
        <v>-0.45714285714285713</v>
      </c>
    </row>
    <row r="41" spans="1:3" ht="17.100000000000001" customHeight="1" thickBot="1" x14ac:dyDescent="0.25">
      <c r="A41" s="118"/>
      <c r="B41" s="122" t="s">
        <v>191</v>
      </c>
      <c r="C41" s="121">
        <f t="shared" si="0"/>
        <v>-1</v>
      </c>
    </row>
    <row r="42" spans="1:3" ht="17.100000000000001" customHeight="1" thickBot="1" x14ac:dyDescent="0.25">
      <c r="A42" s="118"/>
      <c r="B42" s="122" t="s">
        <v>192</v>
      </c>
      <c r="C42" s="121" t="str">
        <f t="shared" si="0"/>
        <v>-</v>
      </c>
    </row>
    <row r="43" spans="1:3" ht="17.100000000000001" customHeight="1" thickBot="1" x14ac:dyDescent="0.25">
      <c r="A43" s="118"/>
      <c r="B43" s="122" t="s">
        <v>193</v>
      </c>
      <c r="C43" s="121">
        <f t="shared" si="0"/>
        <v>1</v>
      </c>
    </row>
    <row r="44" spans="1:3" ht="17.100000000000001" customHeight="1" thickBot="1" x14ac:dyDescent="0.25">
      <c r="A44" s="118"/>
      <c r="B44" s="122" t="s">
        <v>194</v>
      </c>
      <c r="C44" s="138">
        <f t="shared" si="0"/>
        <v>-1</v>
      </c>
    </row>
    <row r="45" spans="1:3" ht="17.100000000000001" customHeight="1" thickBot="1" x14ac:dyDescent="0.25">
      <c r="A45" s="118"/>
      <c r="B45" s="120" t="s">
        <v>195</v>
      </c>
      <c r="C45" s="119">
        <f t="shared" si="0"/>
        <v>-0.17391304347826086</v>
      </c>
    </row>
  </sheetData>
  <mergeCells count="1">
    <mergeCell ref="B25:E25"/>
  </mergeCells>
  <pageMargins left="0.75" right="0.75" top="1" bottom="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1F25-95F8-4DBC-A8D5-5A51BBBBF8E2}">
  <sheetPr codeName="Hoja30"/>
  <dimension ref="A1:AE45"/>
  <sheetViews>
    <sheetView zoomScaleNormal="100" workbookViewId="0"/>
  </sheetViews>
  <sheetFormatPr baseColWidth="10" defaultColWidth="11.42578125" defaultRowHeight="12.75" x14ac:dyDescent="0.2"/>
  <cols>
    <col min="1" max="1" width="6.7109375" style="137" customWidth="1"/>
    <col min="2" max="2" width="33.7109375" style="137" customWidth="1"/>
    <col min="3" max="20" width="12.28515625" style="137" customWidth="1"/>
    <col min="21" max="21" width="12.140625" style="137" customWidth="1"/>
    <col min="22" max="54" width="12.28515625" style="137" customWidth="1"/>
    <col min="55" max="16384" width="11.42578125" style="137"/>
  </cols>
  <sheetData>
    <row r="1" spans="1:31" x14ac:dyDescent="0.2">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1" ht="40.5" customHeight="1" x14ac:dyDescent="0.25">
      <c r="A2" s="118"/>
      <c r="B2" s="136"/>
      <c r="C2" s="135"/>
      <c r="D2" s="135"/>
      <c r="E2" s="118"/>
      <c r="F2" s="118"/>
      <c r="G2" s="118"/>
      <c r="H2" s="118"/>
      <c r="I2" s="118"/>
      <c r="J2" s="118"/>
      <c r="K2" s="118"/>
      <c r="L2" s="118"/>
      <c r="M2" s="118"/>
      <c r="N2" s="118"/>
      <c r="O2" s="118"/>
      <c r="P2" s="118"/>
      <c r="Q2" s="89"/>
      <c r="R2" s="118"/>
      <c r="S2" s="118"/>
      <c r="T2" s="118"/>
      <c r="U2" s="118"/>
      <c r="V2" s="118"/>
      <c r="W2" s="118"/>
      <c r="X2" s="118"/>
      <c r="Y2" s="118"/>
      <c r="Z2" s="118"/>
      <c r="AA2" s="118"/>
      <c r="AB2" s="118"/>
      <c r="AC2" s="118"/>
      <c r="AD2" s="118"/>
      <c r="AE2" s="118"/>
    </row>
    <row r="3" spans="1:31" s="140" customFormat="1" ht="28.5" customHeight="1" x14ac:dyDescent="0.2">
      <c r="A3" s="132"/>
      <c r="B3" s="134"/>
      <c r="C3" s="133"/>
      <c r="D3" s="133"/>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row>
    <row r="4" spans="1:31" x14ac:dyDescent="0.2">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ht="39" customHeight="1" x14ac:dyDescent="0.2">
      <c r="A5" s="118"/>
      <c r="B5" s="118"/>
      <c r="C5" s="129" t="s">
        <v>106</v>
      </c>
      <c r="D5" s="129" t="s">
        <v>302</v>
      </c>
      <c r="E5" s="129" t="s">
        <v>304</v>
      </c>
      <c r="F5" s="130" t="s">
        <v>311</v>
      </c>
      <c r="G5" s="129" t="s">
        <v>330</v>
      </c>
    </row>
    <row r="6" spans="1:31" ht="17.100000000000001" customHeight="1" thickBot="1" x14ac:dyDescent="0.25">
      <c r="A6" s="118"/>
      <c r="B6" s="122" t="s">
        <v>178</v>
      </c>
      <c r="C6" s="139">
        <v>67</v>
      </c>
      <c r="D6" s="127">
        <v>69</v>
      </c>
      <c r="E6" s="127">
        <v>64</v>
      </c>
      <c r="F6" s="139">
        <v>55</v>
      </c>
      <c r="G6" s="139">
        <v>94</v>
      </c>
    </row>
    <row r="7" spans="1:31" ht="17.100000000000001" customHeight="1" thickBot="1" x14ac:dyDescent="0.25">
      <c r="A7" s="118"/>
      <c r="B7" s="122" t="s">
        <v>179</v>
      </c>
      <c r="C7" s="139">
        <v>5</v>
      </c>
      <c r="D7" s="127">
        <v>1</v>
      </c>
      <c r="E7" s="127">
        <v>6</v>
      </c>
      <c r="F7" s="139">
        <v>6</v>
      </c>
      <c r="G7" s="139">
        <v>3</v>
      </c>
    </row>
    <row r="8" spans="1:31" ht="17.100000000000001" customHeight="1" thickBot="1" x14ac:dyDescent="0.25">
      <c r="A8" s="118"/>
      <c r="B8" s="122" t="s">
        <v>180</v>
      </c>
      <c r="C8" s="139">
        <v>16</v>
      </c>
      <c r="D8" s="127">
        <v>25</v>
      </c>
      <c r="E8" s="127">
        <v>8</v>
      </c>
      <c r="F8" s="139">
        <v>5</v>
      </c>
      <c r="G8" s="139">
        <v>1</v>
      </c>
    </row>
    <row r="9" spans="1:31" ht="17.100000000000001" customHeight="1" thickBot="1" x14ac:dyDescent="0.25">
      <c r="A9" s="118"/>
      <c r="B9" s="122" t="s">
        <v>181</v>
      </c>
      <c r="C9" s="139">
        <v>0</v>
      </c>
      <c r="D9" s="127">
        <v>2</v>
      </c>
      <c r="E9" s="127">
        <v>0</v>
      </c>
      <c r="F9" s="139">
        <v>0</v>
      </c>
      <c r="G9" s="139">
        <v>0</v>
      </c>
    </row>
    <row r="10" spans="1:31" ht="17.100000000000001" customHeight="1" thickBot="1" x14ac:dyDescent="0.25">
      <c r="A10" s="118"/>
      <c r="B10" s="122" t="s">
        <v>182</v>
      </c>
      <c r="C10" s="139">
        <v>25</v>
      </c>
      <c r="D10" s="127">
        <v>23</v>
      </c>
      <c r="E10" s="127">
        <v>20</v>
      </c>
      <c r="F10" s="139">
        <v>24</v>
      </c>
      <c r="G10" s="139">
        <v>21</v>
      </c>
    </row>
    <row r="11" spans="1:31" ht="17.100000000000001" customHeight="1" thickBot="1" x14ac:dyDescent="0.25">
      <c r="A11" s="118"/>
      <c r="B11" s="122" t="s">
        <v>183</v>
      </c>
      <c r="C11" s="139">
        <v>12</v>
      </c>
      <c r="D11" s="127">
        <v>2</v>
      </c>
      <c r="E11" s="127">
        <v>7</v>
      </c>
      <c r="F11" s="139">
        <v>13</v>
      </c>
      <c r="G11" s="139">
        <v>14</v>
      </c>
    </row>
    <row r="12" spans="1:31" ht="17.100000000000001" customHeight="1" thickBot="1" x14ac:dyDescent="0.25">
      <c r="A12" s="118"/>
      <c r="B12" s="122" t="s">
        <v>184</v>
      </c>
      <c r="C12" s="139">
        <v>9</v>
      </c>
      <c r="D12" s="127">
        <v>15</v>
      </c>
      <c r="E12" s="127">
        <v>5</v>
      </c>
      <c r="F12" s="139">
        <v>10</v>
      </c>
      <c r="G12" s="139">
        <v>11</v>
      </c>
    </row>
    <row r="13" spans="1:31" ht="17.100000000000001" customHeight="1" thickBot="1" x14ac:dyDescent="0.25">
      <c r="A13" s="118"/>
      <c r="B13" s="122" t="s">
        <v>185</v>
      </c>
      <c r="C13" s="139">
        <v>7</v>
      </c>
      <c r="D13" s="127">
        <v>12</v>
      </c>
      <c r="E13" s="127">
        <v>2</v>
      </c>
      <c r="F13" s="139">
        <v>7</v>
      </c>
      <c r="G13" s="139">
        <v>0</v>
      </c>
    </row>
    <row r="14" spans="1:31" ht="17.100000000000001" customHeight="1" thickBot="1" x14ac:dyDescent="0.25">
      <c r="A14" s="118"/>
      <c r="B14" s="122" t="s">
        <v>186</v>
      </c>
      <c r="C14" s="139">
        <v>59</v>
      </c>
      <c r="D14" s="127">
        <v>34</v>
      </c>
      <c r="E14" s="127">
        <v>25</v>
      </c>
      <c r="F14" s="139">
        <v>34</v>
      </c>
      <c r="G14" s="139">
        <v>42</v>
      </c>
    </row>
    <row r="15" spans="1:31" ht="17.100000000000001" customHeight="1" thickBot="1" x14ac:dyDescent="0.25">
      <c r="A15" s="118"/>
      <c r="B15" s="122" t="s">
        <v>187</v>
      </c>
      <c r="C15" s="139">
        <v>83</v>
      </c>
      <c r="D15" s="127">
        <v>95</v>
      </c>
      <c r="E15" s="127">
        <v>67</v>
      </c>
      <c r="F15" s="139">
        <v>99</v>
      </c>
      <c r="G15" s="139">
        <v>98</v>
      </c>
    </row>
    <row r="16" spans="1:31" ht="17.100000000000001" customHeight="1" thickBot="1" x14ac:dyDescent="0.25">
      <c r="A16" s="118"/>
      <c r="B16" s="122" t="s">
        <v>188</v>
      </c>
      <c r="C16" s="139">
        <v>2</v>
      </c>
      <c r="D16" s="127">
        <v>4</v>
      </c>
      <c r="E16" s="127">
        <v>3</v>
      </c>
      <c r="F16" s="139">
        <v>3</v>
      </c>
      <c r="G16" s="139">
        <v>10</v>
      </c>
    </row>
    <row r="17" spans="1:31" ht="17.100000000000001" customHeight="1" thickBot="1" x14ac:dyDescent="0.25">
      <c r="A17" s="118"/>
      <c r="B17" s="122" t="s">
        <v>189</v>
      </c>
      <c r="C17" s="139">
        <v>5</v>
      </c>
      <c r="D17" s="127">
        <v>3</v>
      </c>
      <c r="E17" s="127">
        <v>3</v>
      </c>
      <c r="F17" s="139">
        <v>8</v>
      </c>
      <c r="G17" s="139">
        <v>2</v>
      </c>
    </row>
    <row r="18" spans="1:31" ht="17.100000000000001" customHeight="1" thickBot="1" x14ac:dyDescent="0.25">
      <c r="A18" s="118"/>
      <c r="B18" s="122" t="s">
        <v>190</v>
      </c>
      <c r="C18" s="139">
        <v>217</v>
      </c>
      <c r="D18" s="127">
        <v>227</v>
      </c>
      <c r="E18" s="127">
        <v>225</v>
      </c>
      <c r="F18" s="139">
        <v>232</v>
      </c>
      <c r="G18" s="139">
        <v>223</v>
      </c>
    </row>
    <row r="19" spans="1:31" ht="17.100000000000001" customHeight="1" thickBot="1" x14ac:dyDescent="0.25">
      <c r="A19" s="118"/>
      <c r="B19" s="122" t="s">
        <v>191</v>
      </c>
      <c r="C19" s="139">
        <v>33</v>
      </c>
      <c r="D19" s="127">
        <v>26</v>
      </c>
      <c r="E19" s="127">
        <v>18</v>
      </c>
      <c r="F19" s="139">
        <v>24</v>
      </c>
      <c r="G19" s="139">
        <v>22</v>
      </c>
    </row>
    <row r="20" spans="1:31" ht="17.100000000000001" customHeight="1" thickBot="1" x14ac:dyDescent="0.25">
      <c r="A20" s="118"/>
      <c r="B20" s="122" t="s">
        <v>192</v>
      </c>
      <c r="C20" s="139">
        <v>0</v>
      </c>
      <c r="D20" s="127">
        <v>0</v>
      </c>
      <c r="E20" s="127">
        <v>0</v>
      </c>
      <c r="F20" s="139">
        <v>0</v>
      </c>
      <c r="G20" s="139">
        <v>0</v>
      </c>
    </row>
    <row r="21" spans="1:31" ht="17.100000000000001" customHeight="1" thickBot="1" x14ac:dyDescent="0.25">
      <c r="A21" s="118"/>
      <c r="B21" s="122" t="s">
        <v>193</v>
      </c>
      <c r="C21" s="139">
        <v>33</v>
      </c>
      <c r="D21" s="127">
        <v>22</v>
      </c>
      <c r="E21" s="127">
        <v>11</v>
      </c>
      <c r="F21" s="139">
        <v>14</v>
      </c>
      <c r="G21" s="139">
        <v>12</v>
      </c>
    </row>
    <row r="22" spans="1:31" ht="17.100000000000001" customHeight="1" thickBot="1" x14ac:dyDescent="0.25">
      <c r="A22" s="118"/>
      <c r="B22" s="122" t="s">
        <v>194</v>
      </c>
      <c r="C22" s="139">
        <v>2</v>
      </c>
      <c r="D22" s="127">
        <v>10</v>
      </c>
      <c r="E22" s="127">
        <v>5</v>
      </c>
      <c r="F22" s="139">
        <v>1</v>
      </c>
      <c r="G22" s="139">
        <v>7</v>
      </c>
    </row>
    <row r="23" spans="1:31" ht="17.100000000000001" customHeight="1" thickBot="1" x14ac:dyDescent="0.25">
      <c r="A23" s="118"/>
      <c r="B23" s="120" t="s">
        <v>195</v>
      </c>
      <c r="C23" s="126">
        <v>575</v>
      </c>
      <c r="D23" s="126">
        <v>570</v>
      </c>
      <c r="E23" s="126">
        <v>469</v>
      </c>
      <c r="F23" s="126">
        <v>535</v>
      </c>
      <c r="G23" s="126">
        <v>560</v>
      </c>
    </row>
    <row r="24" spans="1:31" ht="28.5" customHeight="1" x14ac:dyDescent="0.2">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ht="33" customHeight="1" x14ac:dyDescent="0.2">
      <c r="A25" s="118"/>
      <c r="B25" s="228"/>
      <c r="C25" s="228"/>
      <c r="D25" s="228"/>
      <c r="E25" s="22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row>
    <row r="26" spans="1:31" x14ac:dyDescent="0.2">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row>
    <row r="27" spans="1:31" ht="39" customHeight="1" x14ac:dyDescent="0.2">
      <c r="A27" s="118"/>
      <c r="B27" s="118"/>
      <c r="C27" s="123" t="s">
        <v>331</v>
      </c>
    </row>
    <row r="28" spans="1:31" ht="17.100000000000001" customHeight="1" thickBot="1" x14ac:dyDescent="0.25">
      <c r="A28" s="118"/>
      <c r="B28" s="122" t="s">
        <v>178</v>
      </c>
      <c r="C28" s="121">
        <f t="shared" ref="C28:C45" si="0">+IF(C6&gt;0,(G6-C6)/C6,"-")</f>
        <v>0.40298507462686567</v>
      </c>
    </row>
    <row r="29" spans="1:31" ht="17.100000000000001" customHeight="1" thickBot="1" x14ac:dyDescent="0.25">
      <c r="A29" s="118"/>
      <c r="B29" s="122" t="s">
        <v>179</v>
      </c>
      <c r="C29" s="121">
        <f t="shared" si="0"/>
        <v>-0.4</v>
      </c>
    </row>
    <row r="30" spans="1:31" ht="17.100000000000001" customHeight="1" thickBot="1" x14ac:dyDescent="0.25">
      <c r="A30" s="118"/>
      <c r="B30" s="122" t="s">
        <v>180</v>
      </c>
      <c r="C30" s="121">
        <f t="shared" si="0"/>
        <v>-0.9375</v>
      </c>
    </row>
    <row r="31" spans="1:31" ht="17.100000000000001" customHeight="1" thickBot="1" x14ac:dyDescent="0.25">
      <c r="A31" s="118"/>
      <c r="B31" s="122" t="s">
        <v>181</v>
      </c>
      <c r="C31" s="121" t="str">
        <f t="shared" si="0"/>
        <v>-</v>
      </c>
    </row>
    <row r="32" spans="1:31" ht="17.100000000000001" customHeight="1" thickBot="1" x14ac:dyDescent="0.25">
      <c r="A32" s="118"/>
      <c r="B32" s="122" t="s">
        <v>182</v>
      </c>
      <c r="C32" s="121">
        <f t="shared" si="0"/>
        <v>-0.16</v>
      </c>
    </row>
    <row r="33" spans="1:3" ht="17.100000000000001" customHeight="1" thickBot="1" x14ac:dyDescent="0.25">
      <c r="A33" s="118"/>
      <c r="B33" s="122" t="s">
        <v>183</v>
      </c>
      <c r="C33" s="121">
        <f t="shared" si="0"/>
        <v>0.16666666666666666</v>
      </c>
    </row>
    <row r="34" spans="1:3" ht="17.100000000000001" customHeight="1" thickBot="1" x14ac:dyDescent="0.25">
      <c r="A34" s="118"/>
      <c r="B34" s="122" t="s">
        <v>184</v>
      </c>
      <c r="C34" s="121">
        <f t="shared" si="0"/>
        <v>0.22222222222222221</v>
      </c>
    </row>
    <row r="35" spans="1:3" ht="17.100000000000001" customHeight="1" thickBot="1" x14ac:dyDescent="0.25">
      <c r="A35" s="118"/>
      <c r="B35" s="122" t="s">
        <v>185</v>
      </c>
      <c r="C35" s="121">
        <f t="shared" si="0"/>
        <v>-1</v>
      </c>
    </row>
    <row r="36" spans="1:3" ht="17.100000000000001" customHeight="1" thickBot="1" x14ac:dyDescent="0.25">
      <c r="A36" s="118"/>
      <c r="B36" s="122" t="s">
        <v>186</v>
      </c>
      <c r="C36" s="121">
        <f t="shared" si="0"/>
        <v>-0.28813559322033899</v>
      </c>
    </row>
    <row r="37" spans="1:3" ht="17.100000000000001" customHeight="1" thickBot="1" x14ac:dyDescent="0.25">
      <c r="A37" s="118"/>
      <c r="B37" s="122" t="s">
        <v>187</v>
      </c>
      <c r="C37" s="121">
        <f t="shared" si="0"/>
        <v>0.18072289156626506</v>
      </c>
    </row>
    <row r="38" spans="1:3" ht="17.100000000000001" customHeight="1" thickBot="1" x14ac:dyDescent="0.25">
      <c r="A38" s="118"/>
      <c r="B38" s="122" t="s">
        <v>188</v>
      </c>
      <c r="C38" s="121">
        <f t="shared" si="0"/>
        <v>4</v>
      </c>
    </row>
    <row r="39" spans="1:3" ht="17.100000000000001" customHeight="1" thickBot="1" x14ac:dyDescent="0.25">
      <c r="A39" s="118"/>
      <c r="B39" s="122" t="s">
        <v>189</v>
      </c>
      <c r="C39" s="121">
        <f t="shared" si="0"/>
        <v>-0.6</v>
      </c>
    </row>
    <row r="40" spans="1:3" ht="17.100000000000001" customHeight="1" thickBot="1" x14ac:dyDescent="0.25">
      <c r="A40" s="118"/>
      <c r="B40" s="122" t="s">
        <v>190</v>
      </c>
      <c r="C40" s="121">
        <f t="shared" si="0"/>
        <v>2.7649769585253458E-2</v>
      </c>
    </row>
    <row r="41" spans="1:3" ht="17.100000000000001" customHeight="1" thickBot="1" x14ac:dyDescent="0.25">
      <c r="A41" s="118"/>
      <c r="B41" s="122" t="s">
        <v>191</v>
      </c>
      <c r="C41" s="121">
        <f t="shared" si="0"/>
        <v>-0.33333333333333331</v>
      </c>
    </row>
    <row r="42" spans="1:3" ht="17.100000000000001" customHeight="1" thickBot="1" x14ac:dyDescent="0.25">
      <c r="A42" s="118"/>
      <c r="B42" s="122" t="s">
        <v>192</v>
      </c>
      <c r="C42" s="121" t="str">
        <f t="shared" si="0"/>
        <v>-</v>
      </c>
    </row>
    <row r="43" spans="1:3" ht="17.100000000000001" customHeight="1" thickBot="1" x14ac:dyDescent="0.25">
      <c r="A43" s="118"/>
      <c r="B43" s="122" t="s">
        <v>193</v>
      </c>
      <c r="C43" s="121">
        <f t="shared" si="0"/>
        <v>-0.63636363636363635</v>
      </c>
    </row>
    <row r="44" spans="1:3" ht="17.100000000000001" customHeight="1" thickBot="1" x14ac:dyDescent="0.25">
      <c r="A44" s="118"/>
      <c r="B44" s="122" t="s">
        <v>194</v>
      </c>
      <c r="C44" s="138">
        <f t="shared" si="0"/>
        <v>2.5</v>
      </c>
    </row>
    <row r="45" spans="1:3" ht="17.100000000000001" customHeight="1" thickBot="1" x14ac:dyDescent="0.25">
      <c r="A45" s="118"/>
      <c r="B45" s="120" t="s">
        <v>195</v>
      </c>
      <c r="C45" s="119">
        <f t="shared" si="0"/>
        <v>-2.6086956521739129E-2</v>
      </c>
    </row>
  </sheetData>
  <mergeCells count="1">
    <mergeCell ref="B25:E25"/>
  </mergeCells>
  <pageMargins left="0.75" right="0.75" top="1" bottom="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topLeftCell="A29" zoomScaleNormal="100" workbookViewId="0"/>
  </sheetViews>
  <sheetFormatPr baseColWidth="10" defaultColWidth="11.42578125" defaultRowHeight="12.75" x14ac:dyDescent="0.2"/>
  <cols>
    <col min="1" max="1" width="6.7109375" style="12" customWidth="1"/>
    <col min="2" max="2" width="32.85546875" style="12" bestFit="1" customWidth="1"/>
    <col min="3" max="7" width="12.42578125" style="12" customWidth="1"/>
    <col min="8" max="8" width="12.140625" style="12" customWidth="1"/>
    <col min="9" max="9" width="12.28515625" style="12" hidden="1" customWidth="1"/>
    <col min="10" max="11" width="12.42578125" style="12" customWidth="1"/>
    <col min="12" max="12" width="12.42578125" style="12" hidden="1" customWidth="1"/>
    <col min="13" max="13" width="0.140625" style="12" customWidth="1"/>
    <col min="14" max="14" width="13.85546875" style="12" hidden="1" customWidth="1"/>
    <col min="15" max="15" width="0.42578125" style="12" hidden="1" customWidth="1"/>
    <col min="16" max="16" width="0.140625" style="12" hidden="1" customWidth="1"/>
    <col min="17" max="17" width="10.42578125" style="12" hidden="1" customWidth="1"/>
    <col min="18" max="47" width="12.42578125" style="12" customWidth="1"/>
    <col min="48" max="16384" width="11.42578125" style="12"/>
  </cols>
  <sheetData>
    <row r="2" spans="1:7" ht="40.5" customHeight="1" x14ac:dyDescent="0.2">
      <c r="B2" s="10"/>
      <c r="C2" s="11"/>
      <c r="D2" s="11"/>
    </row>
    <row r="3" spans="1:7" ht="27.95" customHeight="1" x14ac:dyDescent="0.2">
      <c r="B3" s="10"/>
    </row>
    <row r="5" spans="1:7" ht="39" customHeight="1" x14ac:dyDescent="0.2">
      <c r="C5" s="38" t="s">
        <v>106</v>
      </c>
      <c r="D5" s="38" t="s">
        <v>302</v>
      </c>
      <c r="E5" s="38" t="s">
        <v>304</v>
      </c>
      <c r="F5" s="60" t="s">
        <v>311</v>
      </c>
      <c r="G5" s="38" t="s">
        <v>330</v>
      </c>
    </row>
    <row r="6" spans="1:7" ht="17.100000000000001" customHeight="1" thickBot="1" x14ac:dyDescent="0.25">
      <c r="B6" s="54" t="s">
        <v>178</v>
      </c>
      <c r="C6" s="40">
        <v>6617</v>
      </c>
      <c r="D6" s="40">
        <v>6260</v>
      </c>
      <c r="E6" s="40">
        <v>6900</v>
      </c>
      <c r="F6" s="40">
        <v>6946</v>
      </c>
      <c r="G6" s="40">
        <v>7195</v>
      </c>
    </row>
    <row r="7" spans="1:7" ht="17.100000000000001" customHeight="1" thickBot="1" x14ac:dyDescent="0.25">
      <c r="B7" s="54" t="s">
        <v>179</v>
      </c>
      <c r="C7" s="40">
        <v>780</v>
      </c>
      <c r="D7" s="40">
        <v>789</v>
      </c>
      <c r="E7" s="40">
        <v>778</v>
      </c>
      <c r="F7" s="40">
        <v>773</v>
      </c>
      <c r="G7" s="40">
        <v>814</v>
      </c>
    </row>
    <row r="8" spans="1:7" ht="17.100000000000001" customHeight="1" thickBot="1" x14ac:dyDescent="0.25">
      <c r="B8" s="54" t="s">
        <v>180</v>
      </c>
      <c r="C8" s="40">
        <v>702</v>
      </c>
      <c r="D8" s="40">
        <v>627</v>
      </c>
      <c r="E8" s="40">
        <v>619</v>
      </c>
      <c r="F8" s="40">
        <v>738</v>
      </c>
      <c r="G8" s="40">
        <v>683</v>
      </c>
    </row>
    <row r="9" spans="1:7" ht="17.100000000000001" customHeight="1" thickBot="1" x14ac:dyDescent="0.25">
      <c r="B9" s="54" t="s">
        <v>181</v>
      </c>
      <c r="C9" s="40">
        <v>640</v>
      </c>
      <c r="D9" s="40">
        <v>856</v>
      </c>
      <c r="E9" s="40">
        <v>940</v>
      </c>
      <c r="F9" s="40">
        <v>859</v>
      </c>
      <c r="G9" s="40">
        <v>657</v>
      </c>
    </row>
    <row r="10" spans="1:7" ht="17.100000000000001" customHeight="1" thickBot="1" x14ac:dyDescent="0.25">
      <c r="B10" s="54" t="s">
        <v>182</v>
      </c>
      <c r="C10" s="40">
        <v>2780</v>
      </c>
      <c r="D10" s="40">
        <v>2616</v>
      </c>
      <c r="E10" s="40">
        <v>2753</v>
      </c>
      <c r="F10" s="40">
        <v>2589</v>
      </c>
      <c r="G10" s="40">
        <v>2634</v>
      </c>
    </row>
    <row r="11" spans="1:7" ht="17.100000000000001" customHeight="1" thickBot="1" x14ac:dyDescent="0.25">
      <c r="A11" s="67"/>
      <c r="B11" s="54" t="s">
        <v>183</v>
      </c>
      <c r="C11" s="40">
        <v>325</v>
      </c>
      <c r="D11" s="40">
        <v>331</v>
      </c>
      <c r="E11" s="40">
        <v>326</v>
      </c>
      <c r="F11" s="40">
        <v>308</v>
      </c>
      <c r="G11" s="40">
        <v>317</v>
      </c>
    </row>
    <row r="12" spans="1:7" ht="17.100000000000001" customHeight="1" thickBot="1" x14ac:dyDescent="0.25">
      <c r="A12" s="67"/>
      <c r="B12" s="54" t="s">
        <v>184</v>
      </c>
      <c r="C12" s="40">
        <v>1612</v>
      </c>
      <c r="D12" s="40">
        <v>1387</v>
      </c>
      <c r="E12" s="40">
        <v>1402</v>
      </c>
      <c r="F12" s="40">
        <v>1572</v>
      </c>
      <c r="G12" s="40">
        <v>1713</v>
      </c>
    </row>
    <row r="13" spans="1:7" s="67" customFormat="1" ht="17.100000000000001" customHeight="1" thickBot="1" x14ac:dyDescent="0.25">
      <c r="B13" s="54" t="s">
        <v>185</v>
      </c>
      <c r="C13" s="40">
        <v>1146</v>
      </c>
      <c r="D13" s="40">
        <v>1104</v>
      </c>
      <c r="E13" s="40">
        <v>1076</v>
      </c>
      <c r="F13" s="40">
        <v>1103</v>
      </c>
      <c r="G13" s="40">
        <v>1163</v>
      </c>
    </row>
    <row r="14" spans="1:7" ht="17.100000000000001" customHeight="1" thickBot="1" x14ac:dyDescent="0.25">
      <c r="A14" s="67"/>
      <c r="B14" s="54" t="s">
        <v>186</v>
      </c>
      <c r="C14" s="40">
        <v>7745</v>
      </c>
      <c r="D14" s="40">
        <v>7303</v>
      </c>
      <c r="E14" s="40">
        <v>7757</v>
      </c>
      <c r="F14" s="40">
        <v>8298</v>
      </c>
      <c r="G14" s="40">
        <v>8886</v>
      </c>
    </row>
    <row r="15" spans="1:7" ht="17.100000000000001" customHeight="1" thickBot="1" x14ac:dyDescent="0.25">
      <c r="A15" s="67"/>
      <c r="B15" s="54" t="s">
        <v>187</v>
      </c>
      <c r="C15" s="40">
        <v>5353</v>
      </c>
      <c r="D15" s="40">
        <v>5442</v>
      </c>
      <c r="E15" s="40">
        <v>5118</v>
      </c>
      <c r="F15" s="40">
        <v>5641</v>
      </c>
      <c r="G15" s="40">
        <v>5676</v>
      </c>
    </row>
    <row r="16" spans="1:7" ht="17.100000000000001" customHeight="1" thickBot="1" x14ac:dyDescent="0.25">
      <c r="B16" s="54" t="s">
        <v>188</v>
      </c>
      <c r="C16" s="40">
        <v>545</v>
      </c>
      <c r="D16" s="40">
        <v>606</v>
      </c>
      <c r="E16" s="40">
        <v>640</v>
      </c>
      <c r="F16" s="40">
        <v>593</v>
      </c>
      <c r="G16" s="40">
        <v>560</v>
      </c>
    </row>
    <row r="17" spans="2:18" ht="17.100000000000001" customHeight="1" thickBot="1" x14ac:dyDescent="0.25">
      <c r="B17" s="54" t="s">
        <v>189</v>
      </c>
      <c r="C17" s="40">
        <v>1595</v>
      </c>
      <c r="D17" s="40">
        <v>1494</v>
      </c>
      <c r="E17" s="40">
        <v>1432</v>
      </c>
      <c r="F17" s="40">
        <v>1597</v>
      </c>
      <c r="G17" s="40">
        <v>1809</v>
      </c>
    </row>
    <row r="18" spans="2:18" ht="17.100000000000001" customHeight="1" thickBot="1" x14ac:dyDescent="0.25">
      <c r="B18" s="54" t="s">
        <v>190</v>
      </c>
      <c r="C18" s="40">
        <v>7721</v>
      </c>
      <c r="D18" s="40">
        <v>8745</v>
      </c>
      <c r="E18" s="40">
        <v>7785</v>
      </c>
      <c r="F18" s="40">
        <v>7550</v>
      </c>
      <c r="G18" s="40">
        <v>7138</v>
      </c>
    </row>
    <row r="19" spans="2:18" ht="17.100000000000001" customHeight="1" thickBot="1" x14ac:dyDescent="0.25">
      <c r="B19" s="54" t="s">
        <v>191</v>
      </c>
      <c r="C19" s="40">
        <v>1572</v>
      </c>
      <c r="D19" s="40">
        <v>1217</v>
      </c>
      <c r="E19" s="40">
        <v>1341</v>
      </c>
      <c r="F19" s="40">
        <v>1366</v>
      </c>
      <c r="G19" s="40">
        <v>1297</v>
      </c>
    </row>
    <row r="20" spans="2:18" ht="17.100000000000001" customHeight="1" thickBot="1" x14ac:dyDescent="0.25">
      <c r="B20" s="54" t="s">
        <v>192</v>
      </c>
      <c r="C20" s="40">
        <v>327</v>
      </c>
      <c r="D20" s="40">
        <v>299</v>
      </c>
      <c r="E20" s="40">
        <v>304</v>
      </c>
      <c r="F20" s="40">
        <v>289</v>
      </c>
      <c r="G20" s="40">
        <v>295</v>
      </c>
    </row>
    <row r="21" spans="2:18" ht="17.100000000000001" customHeight="1" thickBot="1" x14ac:dyDescent="0.25">
      <c r="B21" s="54" t="s">
        <v>193</v>
      </c>
      <c r="C21" s="40">
        <v>1478</v>
      </c>
      <c r="D21" s="40">
        <v>1454</v>
      </c>
      <c r="E21" s="40">
        <v>1474</v>
      </c>
      <c r="F21" s="40">
        <v>1496</v>
      </c>
      <c r="G21" s="40">
        <v>1565</v>
      </c>
    </row>
    <row r="22" spans="2:18" ht="17.100000000000001" customHeight="1" thickBot="1" x14ac:dyDescent="0.25">
      <c r="B22" s="54" t="s">
        <v>194</v>
      </c>
      <c r="C22" s="40">
        <v>178</v>
      </c>
      <c r="D22" s="40">
        <v>150</v>
      </c>
      <c r="E22" s="40">
        <v>117</v>
      </c>
      <c r="F22" s="40">
        <v>208</v>
      </c>
      <c r="G22" s="40">
        <v>170</v>
      </c>
    </row>
    <row r="23" spans="2:18" ht="17.100000000000001" customHeight="1" thickBot="1" x14ac:dyDescent="0.25">
      <c r="B23" s="56" t="s">
        <v>195</v>
      </c>
      <c r="C23" s="57">
        <v>41116</v>
      </c>
      <c r="D23" s="57">
        <v>40680</v>
      </c>
      <c r="E23" s="57">
        <v>40762</v>
      </c>
      <c r="F23" s="57">
        <v>41926</v>
      </c>
      <c r="G23" s="57">
        <v>42572</v>
      </c>
    </row>
    <row r="24" spans="2:18" x14ac:dyDescent="0.2">
      <c r="C24" s="18"/>
      <c r="G24" s="18"/>
      <c r="K24" s="104"/>
    </row>
    <row r="26" spans="2:18" ht="28.5" customHeight="1" x14ac:dyDescent="0.2">
      <c r="B26" s="229"/>
      <c r="C26" s="229"/>
      <c r="D26" s="229"/>
      <c r="E26" s="229"/>
      <c r="F26" s="230"/>
      <c r="G26" s="230"/>
      <c r="H26" s="230"/>
      <c r="I26" s="230"/>
      <c r="J26" s="230"/>
      <c r="K26" s="230"/>
      <c r="L26" s="230"/>
      <c r="M26" s="230"/>
      <c r="N26" s="230"/>
      <c r="O26" s="230"/>
      <c r="P26" s="230"/>
      <c r="Q26" s="230"/>
      <c r="R26" s="230"/>
    </row>
    <row r="27" spans="2:18" ht="9" customHeight="1" x14ac:dyDescent="0.2">
      <c r="B27" s="173"/>
      <c r="C27" s="173"/>
      <c r="D27" s="173"/>
      <c r="E27" s="173"/>
      <c r="F27"/>
      <c r="G27"/>
      <c r="H27"/>
      <c r="I27"/>
      <c r="J27"/>
      <c r="K27"/>
      <c r="L27"/>
      <c r="M27"/>
      <c r="N27"/>
      <c r="O27"/>
      <c r="P27"/>
      <c r="Q27"/>
      <c r="R27"/>
    </row>
    <row r="28" spans="2:18" ht="39" customHeight="1" x14ac:dyDescent="0.2">
      <c r="C28" s="39" t="s">
        <v>331</v>
      </c>
    </row>
    <row r="29" spans="2:18" ht="17.100000000000001" customHeight="1" thickBot="1" x14ac:dyDescent="0.25">
      <c r="B29" s="54" t="s">
        <v>178</v>
      </c>
      <c r="C29" s="36">
        <f t="shared" ref="C29:C46" si="0">+(G6-C6)/C6</f>
        <v>8.7350763185733718E-2</v>
      </c>
    </row>
    <row r="30" spans="2:18" ht="17.100000000000001" customHeight="1" thickBot="1" x14ac:dyDescent="0.25">
      <c r="B30" s="54" t="s">
        <v>179</v>
      </c>
      <c r="C30" s="36">
        <f t="shared" si="0"/>
        <v>4.3589743589743588E-2</v>
      </c>
    </row>
    <row r="31" spans="2:18" ht="17.100000000000001" customHeight="1" thickBot="1" x14ac:dyDescent="0.25">
      <c r="B31" s="54" t="s">
        <v>180</v>
      </c>
      <c r="C31" s="36">
        <f t="shared" si="0"/>
        <v>-2.7065527065527065E-2</v>
      </c>
    </row>
    <row r="32" spans="2:18" ht="17.100000000000001" customHeight="1" thickBot="1" x14ac:dyDescent="0.25">
      <c r="B32" s="54" t="s">
        <v>181</v>
      </c>
      <c r="C32" s="36">
        <f t="shared" si="0"/>
        <v>2.6562499999999999E-2</v>
      </c>
    </row>
    <row r="33" spans="2:6" ht="17.100000000000001" customHeight="1" thickBot="1" x14ac:dyDescent="0.25">
      <c r="B33" s="54" t="s">
        <v>182</v>
      </c>
      <c r="C33" s="36">
        <f t="shared" si="0"/>
        <v>-5.251798561151079E-2</v>
      </c>
    </row>
    <row r="34" spans="2:6" ht="17.100000000000001" customHeight="1" thickBot="1" x14ac:dyDescent="0.25">
      <c r="B34" s="54" t="s">
        <v>183</v>
      </c>
      <c r="C34" s="36">
        <f t="shared" si="0"/>
        <v>-2.4615384615384615E-2</v>
      </c>
    </row>
    <row r="35" spans="2:6" ht="17.100000000000001" customHeight="1" thickBot="1" x14ac:dyDescent="0.25">
      <c r="B35" s="54" t="s">
        <v>184</v>
      </c>
      <c r="C35" s="36">
        <f t="shared" si="0"/>
        <v>6.265508684863523E-2</v>
      </c>
    </row>
    <row r="36" spans="2:6" ht="17.100000000000001" customHeight="1" thickBot="1" x14ac:dyDescent="0.25">
      <c r="B36" s="54" t="s">
        <v>185</v>
      </c>
      <c r="C36" s="36">
        <f t="shared" si="0"/>
        <v>1.4834205933682374E-2</v>
      </c>
    </row>
    <row r="37" spans="2:6" ht="17.100000000000001" customHeight="1" thickBot="1" x14ac:dyDescent="0.25">
      <c r="B37" s="54" t="s">
        <v>186</v>
      </c>
      <c r="C37" s="36">
        <f t="shared" si="0"/>
        <v>0.14732085216268562</v>
      </c>
    </row>
    <row r="38" spans="2:6" ht="17.100000000000001" customHeight="1" thickBot="1" x14ac:dyDescent="0.25">
      <c r="B38" s="54" t="s">
        <v>187</v>
      </c>
      <c r="C38" s="36">
        <f t="shared" si="0"/>
        <v>6.0339996263777319E-2</v>
      </c>
    </row>
    <row r="39" spans="2:6" ht="17.100000000000001" customHeight="1" thickBot="1" x14ac:dyDescent="0.25">
      <c r="B39" s="54" t="s">
        <v>188</v>
      </c>
      <c r="C39" s="36">
        <f t="shared" si="0"/>
        <v>2.7522935779816515E-2</v>
      </c>
    </row>
    <row r="40" spans="2:6" ht="17.100000000000001" customHeight="1" thickBot="1" x14ac:dyDescent="0.25">
      <c r="B40" s="54" t="s">
        <v>189</v>
      </c>
      <c r="C40" s="36">
        <f t="shared" si="0"/>
        <v>0.1341692789968652</v>
      </c>
    </row>
    <row r="41" spans="2:6" ht="17.100000000000001" customHeight="1" thickBot="1" x14ac:dyDescent="0.25">
      <c r="B41" s="54" t="s">
        <v>190</v>
      </c>
      <c r="C41" s="36">
        <f t="shared" si="0"/>
        <v>-7.5508353840176137E-2</v>
      </c>
    </row>
    <row r="42" spans="2:6" ht="17.100000000000001" customHeight="1" thickBot="1" x14ac:dyDescent="0.25">
      <c r="B42" s="54" t="s">
        <v>191</v>
      </c>
      <c r="C42" s="36">
        <f t="shared" si="0"/>
        <v>-0.17493638676844783</v>
      </c>
    </row>
    <row r="43" spans="2:6" ht="17.100000000000001" customHeight="1" thickBot="1" x14ac:dyDescent="0.25">
      <c r="B43" s="54" t="s">
        <v>192</v>
      </c>
      <c r="C43" s="36">
        <f t="shared" si="0"/>
        <v>-9.7859327217125383E-2</v>
      </c>
      <c r="F43" s="12" t="s">
        <v>313</v>
      </c>
    </row>
    <row r="44" spans="2:6" ht="17.100000000000001" customHeight="1" thickBot="1" x14ac:dyDescent="0.25">
      <c r="B44" s="54" t="s">
        <v>193</v>
      </c>
      <c r="C44" s="36">
        <f t="shared" si="0"/>
        <v>5.8863328822733423E-2</v>
      </c>
    </row>
    <row r="45" spans="2:6" ht="17.100000000000001" customHeight="1" thickBot="1" x14ac:dyDescent="0.25">
      <c r="B45" s="54" t="s">
        <v>194</v>
      </c>
      <c r="C45" s="36">
        <f t="shared" si="0"/>
        <v>-4.49438202247191E-2</v>
      </c>
    </row>
    <row r="46" spans="2:6" ht="17.100000000000001" customHeight="1" thickBot="1" x14ac:dyDescent="0.25">
      <c r="B46" s="56" t="s">
        <v>195</v>
      </c>
      <c r="C46" s="64">
        <f t="shared" si="0"/>
        <v>3.5412005058857866E-2</v>
      </c>
    </row>
    <row r="52" spans="2:9" ht="39" customHeight="1" x14ac:dyDescent="0.2">
      <c r="C52" s="38" t="s">
        <v>106</v>
      </c>
      <c r="D52" s="38" t="s">
        <v>302</v>
      </c>
      <c r="E52" s="38" t="s">
        <v>304</v>
      </c>
      <c r="F52" s="60" t="s">
        <v>311</v>
      </c>
      <c r="G52" s="38" t="s">
        <v>330</v>
      </c>
      <c r="H52" s="109"/>
      <c r="I52" s="149">
        <v>45658</v>
      </c>
    </row>
    <row r="53" spans="2:9" ht="15" thickBot="1" x14ac:dyDescent="0.25">
      <c r="B53" s="54" t="s">
        <v>178</v>
      </c>
      <c r="C53" s="101">
        <f t="shared" ref="C53:G70" si="1">+C6/$I53*100000</f>
        <v>74.880157233618959</v>
      </c>
      <c r="D53" s="101">
        <f t="shared" si="1"/>
        <v>70.84022733602157</v>
      </c>
      <c r="E53" s="101">
        <f t="shared" si="1"/>
        <v>78.082678693058909</v>
      </c>
      <c r="F53" s="101">
        <f t="shared" si="1"/>
        <v>78.603229884345978</v>
      </c>
      <c r="G53" s="101">
        <f t="shared" si="1"/>
        <v>81.420996115443316</v>
      </c>
      <c r="H53" s="109"/>
      <c r="I53" s="144">
        <v>8836787</v>
      </c>
    </row>
    <row r="54" spans="2:9" ht="15" thickBot="1" x14ac:dyDescent="0.25">
      <c r="B54" s="54" t="s">
        <v>179</v>
      </c>
      <c r="C54" s="101">
        <f t="shared" si="1"/>
        <v>57.403084459071607</v>
      </c>
      <c r="D54" s="101">
        <f t="shared" si="1"/>
        <v>58.06542774129165</v>
      </c>
      <c r="E54" s="101">
        <f t="shared" si="1"/>
        <v>57.255897063022694</v>
      </c>
      <c r="F54" s="101">
        <f t="shared" si="1"/>
        <v>56.887928572900449</v>
      </c>
      <c r="G54" s="101">
        <f t="shared" ref="G54" si="2">+G7/$I54*100000</f>
        <v>59.905270191902929</v>
      </c>
      <c r="H54" s="109"/>
      <c r="I54" s="144">
        <v>1358812</v>
      </c>
    </row>
    <row r="55" spans="2:9" ht="15" thickBot="1" x14ac:dyDescent="0.25">
      <c r="B55" s="54" t="s">
        <v>180</v>
      </c>
      <c r="C55" s="101">
        <f t="shared" si="1"/>
        <v>69.262941662251393</v>
      </c>
      <c r="D55" s="101">
        <f t="shared" si="1"/>
        <v>61.863054732523686</v>
      </c>
      <c r="E55" s="101">
        <f t="shared" si="1"/>
        <v>61.073733460019398</v>
      </c>
      <c r="F55" s="101">
        <f t="shared" si="1"/>
        <v>72.814887388520702</v>
      </c>
      <c r="G55" s="101">
        <f t="shared" ref="G55" si="3">+G8/$I55*100000</f>
        <v>67.388303640053707</v>
      </c>
      <c r="H55" s="109"/>
      <c r="I55" s="144">
        <v>1013529</v>
      </c>
    </row>
    <row r="56" spans="2:9" ht="15" thickBot="1" x14ac:dyDescent="0.25">
      <c r="B56" s="54" t="s">
        <v>181</v>
      </c>
      <c r="C56" s="101">
        <f t="shared" si="1"/>
        <v>51.718007563758604</v>
      </c>
      <c r="D56" s="101">
        <f t="shared" si="1"/>
        <v>69.172835116527139</v>
      </c>
      <c r="E56" s="101">
        <f t="shared" si="1"/>
        <v>75.960823609270463</v>
      </c>
      <c r="F56" s="101">
        <f t="shared" si="1"/>
        <v>69.415263276982245</v>
      </c>
      <c r="G56" s="101">
        <f t="shared" ref="G56" si="4">+G9/$I56*100000</f>
        <v>53.091767139670949</v>
      </c>
      <c r="H56" s="109"/>
      <c r="I56" s="144">
        <v>1237480</v>
      </c>
    </row>
    <row r="57" spans="2:9" ht="15" thickBot="1" x14ac:dyDescent="0.25">
      <c r="B57" s="54" t="s">
        <v>182</v>
      </c>
      <c r="C57" s="101">
        <f t="shared" si="1"/>
        <v>123.55687349553949</v>
      </c>
      <c r="D57" s="101">
        <f t="shared" si="1"/>
        <v>116.26790685767315</v>
      </c>
      <c r="E57" s="101">
        <f t="shared" si="1"/>
        <v>122.35686069540297</v>
      </c>
      <c r="F57" s="101">
        <f t="shared" si="1"/>
        <v>115.06789405753661</v>
      </c>
      <c r="G57" s="101">
        <f t="shared" ref="G57" si="5">+G10/$I57*100000</f>
        <v>117.06791539109751</v>
      </c>
      <c r="H57" s="109"/>
      <c r="I57" s="144">
        <v>2249976</v>
      </c>
    </row>
    <row r="58" spans="2:9" ht="15" thickBot="1" x14ac:dyDescent="0.25">
      <c r="B58" s="54" t="s">
        <v>183</v>
      </c>
      <c r="C58" s="101">
        <f t="shared" si="1"/>
        <v>54.717120902950349</v>
      </c>
      <c r="D58" s="101">
        <f t="shared" si="1"/>
        <v>55.727283135004818</v>
      </c>
      <c r="E58" s="101">
        <f t="shared" si="1"/>
        <v>54.885481274959432</v>
      </c>
      <c r="F58" s="101">
        <f t="shared" si="1"/>
        <v>51.854994578796017</v>
      </c>
      <c r="G58" s="101">
        <f t="shared" ref="G58" si="6">+G11/$I58*100000</f>
        <v>53.370237926877721</v>
      </c>
      <c r="H58" s="109"/>
      <c r="I58" s="144">
        <v>593964</v>
      </c>
    </row>
    <row r="59" spans="2:9" ht="15" thickBot="1" x14ac:dyDescent="0.25">
      <c r="B59" s="54" t="s">
        <v>196</v>
      </c>
      <c r="C59" s="101">
        <f t="shared" si="1"/>
        <v>67.208672086720867</v>
      </c>
      <c r="D59" s="101">
        <f t="shared" si="1"/>
        <v>57.827809047321246</v>
      </c>
      <c r="E59" s="101">
        <f t="shared" si="1"/>
        <v>58.453199916614558</v>
      </c>
      <c r="F59" s="101">
        <f t="shared" si="1"/>
        <v>65.540963101938715</v>
      </c>
      <c r="G59" s="101">
        <f t="shared" ref="G59" si="7">+G12/$I59*100000</f>
        <v>71.419637273295805</v>
      </c>
      <c r="H59" s="109"/>
      <c r="I59" s="144">
        <v>2398500</v>
      </c>
    </row>
    <row r="60" spans="2:9" ht="15" thickBot="1" x14ac:dyDescent="0.25">
      <c r="B60" s="54" t="s">
        <v>185</v>
      </c>
      <c r="C60" s="101">
        <f t="shared" si="1"/>
        <v>54.076142606243572</v>
      </c>
      <c r="D60" s="101">
        <f t="shared" si="1"/>
        <v>52.094294447899571</v>
      </c>
      <c r="E60" s="101">
        <f t="shared" si="1"/>
        <v>50.7730623423369</v>
      </c>
      <c r="F60" s="101">
        <f t="shared" si="1"/>
        <v>52.047107586986613</v>
      </c>
      <c r="G60" s="101">
        <f t="shared" ref="G60" si="8">+G13/$I60*100000</f>
        <v>54.878319241763769</v>
      </c>
      <c r="H60" s="109"/>
      <c r="I60" s="144">
        <v>2119234</v>
      </c>
    </row>
    <row r="61" spans="2:9" ht="15" thickBot="1" x14ac:dyDescent="0.25">
      <c r="B61" s="54" t="s">
        <v>186</v>
      </c>
      <c r="C61" s="101">
        <f t="shared" si="1"/>
        <v>95.074245681916807</v>
      </c>
      <c r="D61" s="101">
        <f t="shared" si="1"/>
        <v>89.648446251134729</v>
      </c>
      <c r="E61" s="101">
        <f t="shared" si="1"/>
        <v>95.221552453793237</v>
      </c>
      <c r="F61" s="101">
        <f t="shared" si="1"/>
        <v>101.86263275255592</v>
      </c>
      <c r="G61" s="101">
        <f t="shared" ref="G61" si="9">+G14/$I61*100000</f>
        <v>109.08066457450131</v>
      </c>
      <c r="H61" s="109"/>
      <c r="I61" s="144">
        <v>8146265</v>
      </c>
    </row>
    <row r="62" spans="2:9" ht="15" thickBot="1" x14ac:dyDescent="0.25">
      <c r="B62" s="54" t="s">
        <v>197</v>
      </c>
      <c r="C62" s="101">
        <f t="shared" si="1"/>
        <v>98.839645093109226</v>
      </c>
      <c r="D62" s="101">
        <f t="shared" si="1"/>
        <v>100.48297190298906</v>
      </c>
      <c r="E62" s="101">
        <f t="shared" si="1"/>
        <v>94.50052374117935</v>
      </c>
      <c r="F62" s="101">
        <f t="shared" si="1"/>
        <v>104.15737679249565</v>
      </c>
      <c r="G62" s="101">
        <f t="shared" ref="G62" si="10">+G15/$I62*100000</f>
        <v>104.80362890874054</v>
      </c>
      <c r="H62" s="109"/>
      <c r="I62" s="144">
        <v>5415843</v>
      </c>
    </row>
    <row r="63" spans="2:9" ht="15" thickBot="1" x14ac:dyDescent="0.25">
      <c r="B63" s="54" t="s">
        <v>188</v>
      </c>
      <c r="C63" s="101">
        <f t="shared" si="1"/>
        <v>51.8239165948739</v>
      </c>
      <c r="D63" s="101">
        <f t="shared" si="1"/>
        <v>57.624391663290979</v>
      </c>
      <c r="E63" s="101">
        <f t="shared" si="1"/>
        <v>60.85744334076935</v>
      </c>
      <c r="F63" s="101">
        <f t="shared" si="1"/>
        <v>56.388224845431608</v>
      </c>
      <c r="G63" s="101">
        <f t="shared" ref="G63" si="11">+G16/$I63*100000</f>
        <v>53.250262923173182</v>
      </c>
      <c r="H63" s="109"/>
      <c r="I63" s="144">
        <v>1051638</v>
      </c>
    </row>
    <row r="64" spans="2:9" ht="15" thickBot="1" x14ac:dyDescent="0.25">
      <c r="B64" s="54" t="s">
        <v>189</v>
      </c>
      <c r="C64" s="101">
        <f t="shared" si="1"/>
        <v>58.787344245787864</v>
      </c>
      <c r="D64" s="101">
        <f t="shared" si="1"/>
        <v>55.064760064706618</v>
      </c>
      <c r="E64" s="101">
        <f t="shared" si="1"/>
        <v>52.77960937929042</v>
      </c>
      <c r="F64" s="101">
        <f t="shared" si="1"/>
        <v>58.861058784027087</v>
      </c>
      <c r="G64" s="101">
        <f t="shared" ref="G64" si="12">+G17/$I64*100000</f>
        <v>66.674799837385734</v>
      </c>
      <c r="H64" s="109"/>
      <c r="I64" s="144">
        <v>2713169</v>
      </c>
    </row>
    <row r="65" spans="2:9" ht="15" thickBot="1" x14ac:dyDescent="0.25">
      <c r="B65" s="54" t="s">
        <v>190</v>
      </c>
      <c r="C65" s="101">
        <f t="shared" si="1"/>
        <v>108.1822399258179</v>
      </c>
      <c r="D65" s="101">
        <f t="shared" si="1"/>
        <v>122.52994277312233</v>
      </c>
      <c r="E65" s="101">
        <f t="shared" si="1"/>
        <v>109.07897135377443</v>
      </c>
      <c r="F65" s="101">
        <f t="shared" si="1"/>
        <v>105.78628564174655</v>
      </c>
      <c r="G65" s="101">
        <f t="shared" ref="G65" si="13">+G18/$I65*100000</f>
        <v>100.0135770742764</v>
      </c>
      <c r="H65" s="109"/>
      <c r="I65" s="144">
        <v>7137031</v>
      </c>
    </row>
    <row r="66" spans="2:9" ht="15" thickBot="1" x14ac:dyDescent="0.25">
      <c r="B66" s="54" t="s">
        <v>191</v>
      </c>
      <c r="C66" s="101">
        <f t="shared" si="1"/>
        <v>98.921553697665033</v>
      </c>
      <c r="D66" s="101">
        <f t="shared" si="1"/>
        <v>76.582398759579092</v>
      </c>
      <c r="E66" s="101">
        <f t="shared" si="1"/>
        <v>84.385371188657004</v>
      </c>
      <c r="F66" s="101">
        <f t="shared" si="1"/>
        <v>85.958551113874321</v>
      </c>
      <c r="G66" s="101">
        <f t="shared" ref="G66" si="14">+G19/$I66*100000</f>
        <v>81.616574520274511</v>
      </c>
      <c r="H66" s="109"/>
      <c r="I66" s="144">
        <v>1589138</v>
      </c>
    </row>
    <row r="67" spans="2:9" ht="15" thickBot="1" x14ac:dyDescent="0.25">
      <c r="B67" s="54" t="s">
        <v>192</v>
      </c>
      <c r="C67" s="101">
        <f t="shared" si="1"/>
        <v>47.84198975859546</v>
      </c>
      <c r="D67" s="101">
        <f t="shared" si="1"/>
        <v>43.745427944403808</v>
      </c>
      <c r="E67" s="101">
        <f t="shared" si="1"/>
        <v>44.476956839795172</v>
      </c>
      <c r="F67" s="101">
        <f t="shared" si="1"/>
        <v>42.282370153621073</v>
      </c>
      <c r="G67" s="101">
        <f t="shared" ref="G67" si="15">+G20/$I67*100000</f>
        <v>43.160204828090713</v>
      </c>
      <c r="H67" s="109"/>
      <c r="I67" s="144">
        <v>683500</v>
      </c>
    </row>
    <row r="68" spans="2:9" ht="15" thickBot="1" x14ac:dyDescent="0.25">
      <c r="B68" s="54" t="s">
        <v>193</v>
      </c>
      <c r="C68" s="101">
        <f t="shared" si="1"/>
        <v>65.913228222991862</v>
      </c>
      <c r="D68" s="101">
        <f t="shared" si="1"/>
        <v>64.842918698396588</v>
      </c>
      <c r="E68" s="101">
        <f t="shared" si="1"/>
        <v>65.734843302225968</v>
      </c>
      <c r="F68" s="101">
        <f t="shared" si="1"/>
        <v>66.71596036643831</v>
      </c>
      <c r="G68" s="101">
        <f t="shared" ref="G68" si="16">+G21/$I68*100000</f>
        <v>69.793100249649697</v>
      </c>
      <c r="H68" s="109"/>
      <c r="I68" s="144">
        <v>2242342</v>
      </c>
    </row>
    <row r="69" spans="2:9" ht="15" thickBot="1" x14ac:dyDescent="0.25">
      <c r="B69" s="54" t="s">
        <v>194</v>
      </c>
      <c r="C69" s="101">
        <f t="shared" si="1"/>
        <v>54.386683206736613</v>
      </c>
      <c r="D69" s="101">
        <f t="shared" si="1"/>
        <v>45.831474612418496</v>
      </c>
      <c r="E69" s="101">
        <f t="shared" si="1"/>
        <v>35.748550197686427</v>
      </c>
      <c r="F69" s="101">
        <f t="shared" si="1"/>
        <v>63.552978129220314</v>
      </c>
      <c r="G69" s="101">
        <f t="shared" ref="G69" si="17">+G22/$I69*100000</f>
        <v>51.942337894074292</v>
      </c>
      <c r="H69" s="109"/>
      <c r="I69" s="144">
        <v>327286</v>
      </c>
    </row>
    <row r="70" spans="2:9" ht="15" thickBot="1" x14ac:dyDescent="0.25">
      <c r="B70" s="56" t="s">
        <v>195</v>
      </c>
      <c r="C70" s="102">
        <f t="shared" si="1"/>
        <v>83.714595532634419</v>
      </c>
      <c r="D70" s="102">
        <f t="shared" si="1"/>
        <v>82.826873875561063</v>
      </c>
      <c r="E70" s="102">
        <f t="shared" si="1"/>
        <v>82.99383070097393</v>
      </c>
      <c r="F70" s="102">
        <f t="shared" si="1"/>
        <v>85.363803198298243</v>
      </c>
      <c r="G70" s="102">
        <f t="shared" ref="G70" si="18">+G23/$I70*100000</f>
        <v>86.679097213136316</v>
      </c>
      <c r="H70" s="109"/>
      <c r="I70" s="144">
        <v>49114494</v>
      </c>
    </row>
    <row r="71" spans="2:9" ht="13.5" thickBot="1" x14ac:dyDescent="0.25">
      <c r="C71" s="101"/>
      <c r="D71" s="101"/>
      <c r="E71" s="101"/>
      <c r="F71" s="101"/>
      <c r="G71" s="101"/>
    </row>
    <row r="72" spans="2:9" ht="13.5" thickBot="1" x14ac:dyDescent="0.25">
      <c r="C72" s="101"/>
      <c r="D72" s="101"/>
      <c r="E72" s="101"/>
      <c r="F72" s="101"/>
      <c r="G72" s="101"/>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P389"/>
  <sheetViews>
    <sheetView zoomScale="89" zoomScaleNormal="89" workbookViewId="0"/>
  </sheetViews>
  <sheetFormatPr baseColWidth="10" defaultColWidth="11.42578125" defaultRowHeight="12.75" x14ac:dyDescent="0.2"/>
  <cols>
    <col min="1" max="1" width="9.85546875" style="12" customWidth="1"/>
    <col min="2" max="2" width="15.42578125" style="12" customWidth="1"/>
    <col min="3" max="3" width="17.5703125" style="12" customWidth="1"/>
    <col min="4" max="4" width="17.42578125" style="12" customWidth="1"/>
    <col min="5" max="5" width="19" style="12" customWidth="1"/>
    <col min="6" max="6" width="20.140625" style="12" customWidth="1"/>
    <col min="7" max="7" width="16" style="12" customWidth="1"/>
    <col min="8" max="8" width="16.85546875" style="12" customWidth="1"/>
    <col min="9" max="9" width="20.140625" style="12" customWidth="1"/>
    <col min="10" max="19" width="15.425781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30</v>
      </c>
      <c r="D4" s="39" t="s">
        <v>31</v>
      </c>
      <c r="E4" s="39" t="s">
        <v>32</v>
      </c>
      <c r="F4" s="39" t="s">
        <v>33</v>
      </c>
    </row>
    <row r="5" spans="2:9" ht="14.25" customHeight="1" thickBot="1" x14ac:dyDescent="0.25">
      <c r="B5" s="35" t="s">
        <v>34</v>
      </c>
      <c r="C5" s="40">
        <v>17449</v>
      </c>
      <c r="D5" s="40">
        <v>28005</v>
      </c>
      <c r="E5" s="36">
        <v>-3.5913586385988176E-2</v>
      </c>
      <c r="F5" s="36">
        <v>-0.10501422134159982</v>
      </c>
      <c r="G5" s="13"/>
      <c r="H5" s="13"/>
    </row>
    <row r="6" spans="2:9" ht="14.25" customHeight="1" thickBot="1" x14ac:dyDescent="0.25">
      <c r="B6" s="30" t="s">
        <v>35</v>
      </c>
      <c r="C6" s="41">
        <v>15620</v>
      </c>
      <c r="D6" s="41">
        <v>27250</v>
      </c>
      <c r="E6" s="33">
        <v>4.5016077170418004E-3</v>
      </c>
      <c r="F6" s="33">
        <v>-9.3720899294931492E-2</v>
      </c>
      <c r="G6" s="13"/>
      <c r="H6" s="13"/>
    </row>
    <row r="7" spans="2:9" ht="14.25" customHeight="1" thickBot="1" x14ac:dyDescent="0.25">
      <c r="B7" s="31" t="s">
        <v>36</v>
      </c>
      <c r="C7" s="41">
        <v>16076</v>
      </c>
      <c r="D7" s="42">
        <v>22440</v>
      </c>
      <c r="E7" s="33">
        <v>2.5713009634403115E-2</v>
      </c>
      <c r="F7" s="33">
        <v>3.8471861859175091E-3</v>
      </c>
      <c r="G7" s="13"/>
      <c r="H7" s="13"/>
    </row>
    <row r="8" spans="2:9" ht="14.25" customHeight="1" thickBot="1" x14ac:dyDescent="0.25">
      <c r="B8" s="32" t="s">
        <v>37</v>
      </c>
      <c r="C8" s="43">
        <v>17104</v>
      </c>
      <c r="D8" s="43">
        <v>29047</v>
      </c>
      <c r="E8" s="34">
        <v>7.9797979797979798E-2</v>
      </c>
      <c r="F8" s="34">
        <v>0.10786071169762386</v>
      </c>
      <c r="G8" s="13"/>
      <c r="H8" s="13"/>
    </row>
    <row r="9" spans="2:9" ht="14.25" customHeight="1" thickBot="1" x14ac:dyDescent="0.25">
      <c r="B9" s="29" t="s">
        <v>38</v>
      </c>
      <c r="C9" s="41">
        <v>19655</v>
      </c>
      <c r="D9" s="41">
        <v>35753</v>
      </c>
      <c r="E9" s="33">
        <f>+(C9-C5)/C5</f>
        <v>0.12642558312797295</v>
      </c>
      <c r="F9" s="33">
        <f>+(D9-D5)/D5</f>
        <v>0.27666488127120159</v>
      </c>
      <c r="G9" s="13"/>
      <c r="H9" s="13"/>
    </row>
    <row r="10" spans="2:9" ht="14.25" customHeight="1" thickBot="1" x14ac:dyDescent="0.25">
      <c r="B10" s="30" t="s">
        <v>39</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40</v>
      </c>
      <c r="C11" s="41">
        <v>26057</v>
      </c>
      <c r="D11" s="41">
        <v>33370</v>
      </c>
      <c r="E11" s="33">
        <f t="shared" si="0"/>
        <v>0.62086339885543662</v>
      </c>
      <c r="F11" s="33">
        <f t="shared" si="1"/>
        <v>0.48707664884135471</v>
      </c>
      <c r="G11" s="13"/>
      <c r="H11" s="13"/>
      <c r="I11" s="14"/>
    </row>
    <row r="12" spans="2:9" ht="14.25" customHeight="1" thickBot="1" x14ac:dyDescent="0.25">
      <c r="B12" s="32" t="s">
        <v>41</v>
      </c>
      <c r="C12" s="43">
        <v>33209</v>
      </c>
      <c r="D12" s="43">
        <v>45448</v>
      </c>
      <c r="E12" s="34">
        <f t="shared" si="0"/>
        <v>0.94159260991580918</v>
      </c>
      <c r="F12" s="34">
        <f t="shared" si="1"/>
        <v>0.56463662340344956</v>
      </c>
      <c r="G12" s="13"/>
      <c r="H12" s="13"/>
    </row>
    <row r="13" spans="2:9" ht="14.25" customHeight="1" thickBot="1" x14ac:dyDescent="0.25">
      <c r="B13" s="29" t="s">
        <v>42</v>
      </c>
      <c r="C13" s="41">
        <v>38510</v>
      </c>
      <c r="D13" s="41">
        <v>51771</v>
      </c>
      <c r="E13" s="33">
        <f t="shared" si="0"/>
        <v>0.95929788857796994</v>
      </c>
      <c r="F13" s="33">
        <f t="shared" si="1"/>
        <v>0.44801834811064806</v>
      </c>
      <c r="G13" s="13"/>
      <c r="H13" s="13"/>
    </row>
    <row r="14" spans="2:9" ht="14.25" customHeight="1" thickBot="1" x14ac:dyDescent="0.25">
      <c r="B14" s="30" t="s">
        <v>43</v>
      </c>
      <c r="C14" s="41">
        <v>35615</v>
      </c>
      <c r="D14" s="41">
        <v>47207</v>
      </c>
      <c r="E14" s="33">
        <f t="shared" si="0"/>
        <v>0.48371104815864024</v>
      </c>
      <c r="F14" s="33">
        <f t="shared" si="1"/>
        <v>8.8898115470671002E-2</v>
      </c>
      <c r="G14" s="13"/>
      <c r="H14" s="13"/>
    </row>
    <row r="15" spans="2:9" ht="14.25" customHeight="1" thickBot="1" x14ac:dyDescent="0.25">
      <c r="B15" s="31" t="s">
        <v>44</v>
      </c>
      <c r="C15" s="41">
        <v>31576</v>
      </c>
      <c r="D15" s="41">
        <v>39978</v>
      </c>
      <c r="E15" s="33">
        <f t="shared" si="0"/>
        <v>0.21180488928119123</v>
      </c>
      <c r="F15" s="33">
        <f t="shared" si="1"/>
        <v>0.1980221756068325</v>
      </c>
      <c r="G15" s="13"/>
      <c r="H15" s="13"/>
    </row>
    <row r="16" spans="2:9" ht="14.25" customHeight="1" thickBot="1" x14ac:dyDescent="0.25">
      <c r="B16" s="32" t="s">
        <v>45</v>
      </c>
      <c r="C16" s="43">
        <v>29678</v>
      </c>
      <c r="D16" s="43">
        <v>44720</v>
      </c>
      <c r="E16" s="34">
        <f t="shared" si="0"/>
        <v>-0.10632659821132825</v>
      </c>
      <c r="F16" s="34">
        <f t="shared" si="1"/>
        <v>-1.6018306636155607E-2</v>
      </c>
      <c r="G16" s="13"/>
      <c r="H16" s="13"/>
    </row>
    <row r="17" spans="2:8" ht="14.25" customHeight="1" thickBot="1" x14ac:dyDescent="0.25">
      <c r="B17" s="29" t="s">
        <v>46</v>
      </c>
      <c r="C17" s="41">
        <v>31192</v>
      </c>
      <c r="D17" s="41">
        <v>49437</v>
      </c>
      <c r="E17" s="33">
        <f t="shared" si="0"/>
        <v>-0.19002856400934823</v>
      </c>
      <c r="F17" s="33">
        <f t="shared" si="1"/>
        <v>-4.5083154661876339E-2</v>
      </c>
      <c r="G17" s="13"/>
      <c r="H17" s="13"/>
    </row>
    <row r="18" spans="2:8" ht="14.25" customHeight="1" thickBot="1" x14ac:dyDescent="0.25">
      <c r="B18" s="30" t="s">
        <v>47</v>
      </c>
      <c r="C18" s="41">
        <v>28131</v>
      </c>
      <c r="D18" s="41">
        <v>45558</v>
      </c>
      <c r="E18" s="33">
        <f t="shared" si="0"/>
        <v>-0.21013617857644251</v>
      </c>
      <c r="F18" s="33">
        <f t="shared" si="1"/>
        <v>-3.4931260194462688E-2</v>
      </c>
      <c r="G18" s="13"/>
      <c r="H18" s="13"/>
    </row>
    <row r="19" spans="2:8" ht="14.25" customHeight="1" thickBot="1" x14ac:dyDescent="0.25">
      <c r="B19" s="31" t="s">
        <v>48</v>
      </c>
      <c r="C19" s="41">
        <v>26080</v>
      </c>
      <c r="D19" s="41">
        <v>34229</v>
      </c>
      <c r="E19" s="33">
        <f t="shared" si="0"/>
        <v>-0.17405624524955662</v>
      </c>
      <c r="F19" s="33">
        <f t="shared" si="1"/>
        <v>-0.1438040922507379</v>
      </c>
      <c r="G19" s="13"/>
      <c r="H19" s="13"/>
    </row>
    <row r="20" spans="2:8" ht="14.25" customHeight="1" thickBot="1" x14ac:dyDescent="0.25">
      <c r="B20" s="32" t="s">
        <v>49</v>
      </c>
      <c r="C20" s="43">
        <v>26539</v>
      </c>
      <c r="D20" s="43">
        <v>39680</v>
      </c>
      <c r="E20" s="34">
        <f t="shared" si="0"/>
        <v>-0.10576858278859762</v>
      </c>
      <c r="F20" s="34">
        <f t="shared" si="1"/>
        <v>-0.11270125223613596</v>
      </c>
      <c r="G20" s="13"/>
      <c r="H20" s="13"/>
    </row>
    <row r="21" spans="2:8" ht="14.25" customHeight="1" thickBot="1" x14ac:dyDescent="0.25">
      <c r="B21" s="29" t="s">
        <v>50</v>
      </c>
      <c r="C21" s="41">
        <v>30429</v>
      </c>
      <c r="D21" s="41">
        <v>43166</v>
      </c>
      <c r="E21" s="33">
        <f t="shared" si="0"/>
        <v>-2.4461400359066427E-2</v>
      </c>
      <c r="F21" s="33">
        <f t="shared" si="1"/>
        <v>-0.12684831199304164</v>
      </c>
      <c r="G21" s="13"/>
    </row>
    <row r="22" spans="2:8" ht="14.25" customHeight="1" thickBot="1" x14ac:dyDescent="0.25">
      <c r="B22" s="30" t="s">
        <v>51</v>
      </c>
      <c r="C22" s="41">
        <v>28578</v>
      </c>
      <c r="D22" s="41">
        <v>40765</v>
      </c>
      <c r="E22" s="33">
        <f t="shared" si="0"/>
        <v>1.5889943478724539E-2</v>
      </c>
      <c r="F22" s="33">
        <f t="shared" si="1"/>
        <v>-0.1052065498924448</v>
      </c>
      <c r="G22" s="13"/>
    </row>
    <row r="23" spans="2:8" ht="14.25" customHeight="1" thickBot="1" x14ac:dyDescent="0.25">
      <c r="B23" s="31" t="s">
        <v>52</v>
      </c>
      <c r="C23" s="41">
        <v>28651</v>
      </c>
      <c r="D23" s="41">
        <v>32371</v>
      </c>
      <c r="E23" s="33">
        <f t="shared" si="0"/>
        <v>9.8581288343558282E-2</v>
      </c>
      <c r="F23" s="33">
        <f t="shared" si="1"/>
        <v>-5.428145724385755E-2</v>
      </c>
      <c r="G23" s="13"/>
    </row>
    <row r="24" spans="2:8" ht="14.25" customHeight="1" thickBot="1" x14ac:dyDescent="0.25">
      <c r="B24" s="32" t="s">
        <v>53</v>
      </c>
      <c r="C24" s="43">
        <v>29955</v>
      </c>
      <c r="D24" s="43">
        <v>37899</v>
      </c>
      <c r="E24" s="34">
        <f t="shared" si="0"/>
        <v>0.12871622894607934</v>
      </c>
      <c r="F24" s="34">
        <f t="shared" si="1"/>
        <v>-4.4884072580645161E-2</v>
      </c>
      <c r="G24" s="13"/>
    </row>
    <row r="25" spans="2:8" ht="14.25" customHeight="1" thickBot="1" x14ac:dyDescent="0.25">
      <c r="B25" s="29" t="s">
        <v>54</v>
      </c>
      <c r="C25" s="41">
        <v>33651</v>
      </c>
      <c r="D25" s="41">
        <v>40543</v>
      </c>
      <c r="E25" s="33">
        <f t="shared" si="0"/>
        <v>0.10588583259390713</v>
      </c>
      <c r="F25" s="33">
        <f t="shared" ref="F25:F41" si="2">+(D25-D21)/D21</f>
        <v>-6.0765417226520874E-2</v>
      </c>
      <c r="G25" s="13"/>
    </row>
    <row r="26" spans="2:8" ht="14.25" customHeight="1" thickBot="1" x14ac:dyDescent="0.25">
      <c r="B26" s="30" t="s">
        <v>55</v>
      </c>
      <c r="C26" s="41">
        <v>37243</v>
      </c>
      <c r="D26" s="41">
        <v>38655</v>
      </c>
      <c r="E26" s="33">
        <f t="shared" si="0"/>
        <v>0.30320526278955839</v>
      </c>
      <c r="F26" s="33">
        <f t="shared" si="2"/>
        <v>-5.1760088311051146E-2</v>
      </c>
      <c r="G26" s="13"/>
    </row>
    <row r="27" spans="2:8" ht="14.25" customHeight="1" thickBot="1" x14ac:dyDescent="0.25">
      <c r="B27" s="31" t="s">
        <v>56</v>
      </c>
      <c r="C27" s="41">
        <v>38384</v>
      </c>
      <c r="D27" s="41">
        <v>30949</v>
      </c>
      <c r="E27" s="33">
        <f t="shared" si="0"/>
        <v>0.33970891068374576</v>
      </c>
      <c r="F27" s="33">
        <f t="shared" si="2"/>
        <v>-4.3928207346081369E-2</v>
      </c>
      <c r="G27" s="13"/>
    </row>
    <row r="28" spans="2:8" ht="14.25" customHeight="1" thickBot="1" x14ac:dyDescent="0.25">
      <c r="B28" s="32" t="s">
        <v>57</v>
      </c>
      <c r="C28" s="43">
        <v>38126</v>
      </c>
      <c r="D28" s="43">
        <v>36500</v>
      </c>
      <c r="E28" s="34">
        <f t="shared" ref="E28:E41" si="3">+(C28-C24)/C24</f>
        <v>0.27277583041228509</v>
      </c>
      <c r="F28" s="34">
        <f t="shared" si="2"/>
        <v>-3.691390274149714E-2</v>
      </c>
      <c r="G28" s="13"/>
    </row>
    <row r="29" spans="2:8" ht="14.25" customHeight="1" thickBot="1" x14ac:dyDescent="0.25">
      <c r="B29" s="29" t="s">
        <v>58</v>
      </c>
      <c r="C29" s="41">
        <v>41878</v>
      </c>
      <c r="D29" s="41">
        <v>36407</v>
      </c>
      <c r="E29" s="33">
        <f t="shared" si="3"/>
        <v>0.24448010460313216</v>
      </c>
      <c r="F29" s="33">
        <f t="shared" si="2"/>
        <v>-0.10201514441457218</v>
      </c>
      <c r="G29" s="13"/>
    </row>
    <row r="30" spans="2:8" ht="14.25" customHeight="1" thickBot="1" x14ac:dyDescent="0.25">
      <c r="B30" s="30" t="s">
        <v>59</v>
      </c>
      <c r="C30" s="41">
        <v>39682</v>
      </c>
      <c r="D30" s="41">
        <v>40424</v>
      </c>
      <c r="E30" s="33">
        <f t="shared" si="3"/>
        <v>6.5488816690384768E-2</v>
      </c>
      <c r="F30" s="33">
        <f t="shared" si="2"/>
        <v>4.5763808045530978E-2</v>
      </c>
      <c r="G30" s="13"/>
    </row>
    <row r="31" spans="2:8" ht="14.25" customHeight="1" thickBot="1" x14ac:dyDescent="0.25">
      <c r="B31" s="31" t="s">
        <v>60</v>
      </c>
      <c r="C31" s="41">
        <v>33730</v>
      </c>
      <c r="D31" s="41">
        <v>30268</v>
      </c>
      <c r="E31" s="33">
        <f t="shared" si="3"/>
        <v>-0.12124843684868696</v>
      </c>
      <c r="F31" s="33">
        <f t="shared" si="2"/>
        <v>-2.200394196904585E-2</v>
      </c>
    </row>
    <row r="32" spans="2:8" ht="14.25" customHeight="1" thickBot="1" x14ac:dyDescent="0.25">
      <c r="B32" s="32" t="s">
        <v>61</v>
      </c>
      <c r="C32" s="43">
        <v>31506</v>
      </c>
      <c r="D32" s="43">
        <v>34154</v>
      </c>
      <c r="E32" s="34">
        <f t="shared" si="3"/>
        <v>-0.17363478990714998</v>
      </c>
      <c r="F32" s="34">
        <f t="shared" si="2"/>
        <v>-6.4273972602739732E-2</v>
      </c>
    </row>
    <row r="33" spans="2:6" ht="14.25" customHeight="1" thickBot="1" x14ac:dyDescent="0.25">
      <c r="B33" s="29" t="s">
        <v>62</v>
      </c>
      <c r="C33" s="41">
        <v>34327</v>
      </c>
      <c r="D33" s="41">
        <v>37617</v>
      </c>
      <c r="E33" s="33">
        <f t="shared" si="3"/>
        <v>-0.18030947036630213</v>
      </c>
      <c r="F33" s="33">
        <f t="shared" si="2"/>
        <v>3.3235366825061112E-2</v>
      </c>
    </row>
    <row r="34" spans="2:6" ht="14.25" customHeight="1" thickBot="1" x14ac:dyDescent="0.25">
      <c r="B34" s="30" t="s">
        <v>63</v>
      </c>
      <c r="C34" s="41">
        <v>29037</v>
      </c>
      <c r="D34" s="41">
        <v>32948</v>
      </c>
      <c r="E34" s="33">
        <f t="shared" si="3"/>
        <v>-0.26825764830401694</v>
      </c>
      <c r="F34" s="33">
        <f t="shared" si="2"/>
        <v>-0.18493963981792994</v>
      </c>
    </row>
    <row r="35" spans="2:6" ht="15" thickBot="1" x14ac:dyDescent="0.25">
      <c r="B35" s="31" t="s">
        <v>64</v>
      </c>
      <c r="C35" s="41">
        <v>27571</v>
      </c>
      <c r="D35" s="41">
        <v>27999</v>
      </c>
      <c r="E35" s="33">
        <f t="shared" si="3"/>
        <v>-0.18259709457456269</v>
      </c>
      <c r="F35" s="33">
        <f t="shared" si="2"/>
        <v>-7.4963657988634858E-2</v>
      </c>
    </row>
    <row r="36" spans="2:6" ht="15" thickBot="1" x14ac:dyDescent="0.25">
      <c r="B36" s="32" t="s">
        <v>65</v>
      </c>
      <c r="C36" s="43">
        <v>27278</v>
      </c>
      <c r="D36" s="43">
        <v>34299</v>
      </c>
      <c r="E36" s="34">
        <f t="shared" si="3"/>
        <v>-0.13419666095346919</v>
      </c>
      <c r="F36" s="34">
        <f t="shared" si="2"/>
        <v>4.2454763717280552E-3</v>
      </c>
    </row>
    <row r="37" spans="2:6" ht="15" thickBot="1" x14ac:dyDescent="0.25">
      <c r="B37" s="29" t="s">
        <v>66</v>
      </c>
      <c r="C37" s="41">
        <v>28755</v>
      </c>
      <c r="D37" s="41">
        <v>38621</v>
      </c>
      <c r="E37" s="33">
        <f t="shared" si="3"/>
        <v>-0.16232120488245405</v>
      </c>
      <c r="F37" s="33">
        <f t="shared" si="2"/>
        <v>2.6690060345056756E-2</v>
      </c>
    </row>
    <row r="38" spans="2:6" ht="15" thickBot="1" x14ac:dyDescent="0.25">
      <c r="B38" s="30" t="s">
        <v>67</v>
      </c>
      <c r="C38" s="41">
        <v>26417</v>
      </c>
      <c r="D38" s="41">
        <v>31470</v>
      </c>
      <c r="E38" s="33">
        <f t="shared" si="3"/>
        <v>-9.0229706925646594E-2</v>
      </c>
      <c r="F38" s="33">
        <f t="shared" si="2"/>
        <v>-4.4858565011533326E-2</v>
      </c>
    </row>
    <row r="39" spans="2:6" ht="15" thickBot="1" x14ac:dyDescent="0.25">
      <c r="B39" s="31" t="s">
        <v>68</v>
      </c>
      <c r="C39" s="41">
        <v>24957</v>
      </c>
      <c r="D39" s="41">
        <v>26018</v>
      </c>
      <c r="E39" s="33">
        <f t="shared" si="3"/>
        <v>-9.4809763882340137E-2</v>
      </c>
      <c r="F39" s="33">
        <f t="shared" si="2"/>
        <v>-7.0752526875959856E-2</v>
      </c>
    </row>
    <row r="40" spans="2:6" ht="15" thickBot="1" x14ac:dyDescent="0.25">
      <c r="B40" s="32" t="s">
        <v>69</v>
      </c>
      <c r="C40" s="43">
        <v>24328</v>
      </c>
      <c r="D40" s="43">
        <v>29112</v>
      </c>
      <c r="E40" s="34">
        <f t="shared" si="3"/>
        <v>-0.10814575848669257</v>
      </c>
      <c r="F40" s="34">
        <f t="shared" si="2"/>
        <v>-0.15122889880171433</v>
      </c>
    </row>
    <row r="41" spans="2:6" ht="15" thickBot="1" x14ac:dyDescent="0.25">
      <c r="B41" s="29" t="s">
        <v>70</v>
      </c>
      <c r="C41" s="41">
        <v>25182</v>
      </c>
      <c r="D41" s="41">
        <v>27945</v>
      </c>
      <c r="E41" s="33">
        <f t="shared" si="3"/>
        <v>-0.12425665101721439</v>
      </c>
      <c r="F41" s="33">
        <f t="shared" si="2"/>
        <v>-0.27642992154527329</v>
      </c>
    </row>
    <row r="42" spans="2:6" ht="15" thickBot="1" x14ac:dyDescent="0.25">
      <c r="B42" s="30" t="s">
        <v>71</v>
      </c>
      <c r="C42" s="41">
        <v>25866</v>
      </c>
      <c r="D42" s="41">
        <v>30682</v>
      </c>
      <c r="E42" s="33">
        <f t="shared" ref="E42:F44" si="4">+(C42-C38)/C38</f>
        <v>-2.0857780974372565E-2</v>
      </c>
      <c r="F42" s="33">
        <f t="shared" si="4"/>
        <v>-2.5039720368605019E-2</v>
      </c>
    </row>
    <row r="43" spans="2:6" ht="15" thickBot="1" x14ac:dyDescent="0.25">
      <c r="B43" s="31" t="s">
        <v>72</v>
      </c>
      <c r="C43" s="41">
        <v>23364</v>
      </c>
      <c r="D43" s="41">
        <v>24220</v>
      </c>
      <c r="E43" s="33">
        <f t="shared" si="4"/>
        <v>-6.3829787234042548E-2</v>
      </c>
      <c r="F43" s="33">
        <f t="shared" si="4"/>
        <v>-6.9106003536013524E-2</v>
      </c>
    </row>
    <row r="44" spans="2:6" ht="15" thickBot="1" x14ac:dyDescent="0.25">
      <c r="B44" s="32" t="s">
        <v>73</v>
      </c>
      <c r="C44" s="43">
        <v>24509</v>
      </c>
      <c r="D44" s="43">
        <v>29081</v>
      </c>
      <c r="E44" s="34">
        <f t="shared" si="4"/>
        <v>7.4399868464320945E-3</v>
      </c>
      <c r="F44" s="34">
        <f t="shared" si="4"/>
        <v>-1.0648529815883484E-3</v>
      </c>
    </row>
    <row r="45" spans="2:6" ht="15" thickBot="1" x14ac:dyDescent="0.25">
      <c r="B45" s="29" t="s">
        <v>74</v>
      </c>
      <c r="C45" s="41">
        <v>27166</v>
      </c>
      <c r="D45" s="41">
        <v>34041</v>
      </c>
      <c r="E45" s="33">
        <v>7.8786434754983717E-2</v>
      </c>
      <c r="F45" s="33">
        <v>0.21814278046162103</v>
      </c>
    </row>
    <row r="46" spans="2:6" ht="15" thickBot="1" x14ac:dyDescent="0.25">
      <c r="B46" s="30" t="s">
        <v>75</v>
      </c>
      <c r="C46" s="41">
        <v>25869</v>
      </c>
      <c r="D46" s="41">
        <v>32047</v>
      </c>
      <c r="E46" s="33">
        <v>1.1598237067965669E-4</v>
      </c>
      <c r="F46" s="33">
        <v>4.4488625252591098E-2</v>
      </c>
    </row>
    <row r="47" spans="2:6" ht="15" thickBot="1" x14ac:dyDescent="0.25">
      <c r="B47" s="31" t="s">
        <v>76</v>
      </c>
      <c r="C47" s="41">
        <v>26101</v>
      </c>
      <c r="D47" s="41">
        <v>26854</v>
      </c>
      <c r="E47" s="33">
        <v>0.11714603663756207</v>
      </c>
      <c r="F47" s="33">
        <v>0.10875309661436829</v>
      </c>
    </row>
    <row r="48" spans="2:6" ht="15" thickBot="1" x14ac:dyDescent="0.25">
      <c r="B48" s="32" t="s">
        <v>77</v>
      </c>
      <c r="C48" s="43">
        <v>25688</v>
      </c>
      <c r="D48" s="43">
        <v>29408</v>
      </c>
      <c r="E48" s="34">
        <v>4.8104777836713047E-2</v>
      </c>
      <c r="F48" s="34">
        <v>1.1244455142532925E-2</v>
      </c>
    </row>
    <row r="49" spans="2:6" ht="15" thickBot="1" x14ac:dyDescent="0.25">
      <c r="B49" s="29" t="s">
        <v>78</v>
      </c>
      <c r="C49" s="41">
        <v>27589</v>
      </c>
      <c r="D49" s="41">
        <v>31392</v>
      </c>
      <c r="E49" s="33">
        <v>1.5570934256055362E-2</v>
      </c>
      <c r="F49" s="33">
        <v>-7.7817925442848324E-2</v>
      </c>
    </row>
    <row r="50" spans="2:6" ht="15" thickBot="1" x14ac:dyDescent="0.25">
      <c r="B50" s="30" t="s">
        <v>79</v>
      </c>
      <c r="C50" s="41">
        <v>25785</v>
      </c>
      <c r="D50" s="41">
        <v>33573</v>
      </c>
      <c r="E50" s="33">
        <v>-3.2471297692218486E-3</v>
      </c>
      <c r="F50" s="33">
        <v>4.7617561706243955E-2</v>
      </c>
    </row>
    <row r="51" spans="2:6" ht="15" thickBot="1" x14ac:dyDescent="0.25">
      <c r="B51" s="31" t="s">
        <v>80</v>
      </c>
      <c r="C51" s="41">
        <v>26669</v>
      </c>
      <c r="D51" s="41">
        <v>27761</v>
      </c>
      <c r="E51" s="33">
        <v>2.1761618328799665E-2</v>
      </c>
      <c r="F51" s="33">
        <v>3.3775229016161465E-2</v>
      </c>
    </row>
    <row r="52" spans="2:6" ht="15" thickBot="1" x14ac:dyDescent="0.25">
      <c r="B52" s="32" t="s">
        <v>81</v>
      </c>
      <c r="C52" s="43">
        <v>27251</v>
      </c>
      <c r="D52" s="43">
        <v>31480</v>
      </c>
      <c r="E52" s="34">
        <v>6.0845530987231389E-2</v>
      </c>
      <c r="F52" s="34">
        <v>7.0457018498367788E-2</v>
      </c>
    </row>
    <row r="53" spans="2:6" ht="15" thickBot="1" x14ac:dyDescent="0.25">
      <c r="B53" s="35" t="s">
        <v>82</v>
      </c>
      <c r="C53" s="99">
        <v>29386</v>
      </c>
      <c r="D53" s="99">
        <v>34020</v>
      </c>
      <c r="E53" s="33">
        <v>6.513465511616949E-2</v>
      </c>
      <c r="F53" s="33">
        <v>8.3715596330275227E-2</v>
      </c>
    </row>
    <row r="54" spans="2:6" ht="15" thickBot="1" x14ac:dyDescent="0.25">
      <c r="B54" s="35" t="s">
        <v>83</v>
      </c>
      <c r="C54" s="99">
        <v>28121</v>
      </c>
      <c r="D54" s="99">
        <v>33623</v>
      </c>
      <c r="E54" s="33">
        <v>9.0595307349234044E-2</v>
      </c>
      <c r="F54" s="33">
        <v>1.4892919905876746E-3</v>
      </c>
    </row>
    <row r="55" spans="2:6" ht="15" thickBot="1" x14ac:dyDescent="0.25">
      <c r="B55" s="35" t="s">
        <v>84</v>
      </c>
      <c r="C55" s="99">
        <v>30981</v>
      </c>
      <c r="D55" s="99">
        <v>28752</v>
      </c>
      <c r="E55" s="33">
        <v>0.16168585248790732</v>
      </c>
      <c r="F55" s="33">
        <v>3.5697561327041535E-2</v>
      </c>
    </row>
    <row r="56" spans="2:6" ht="15" thickBot="1" x14ac:dyDescent="0.25">
      <c r="B56" s="32" t="s">
        <v>85</v>
      </c>
      <c r="C56" s="43">
        <v>31561</v>
      </c>
      <c r="D56" s="43">
        <v>34857</v>
      </c>
      <c r="E56" s="34">
        <v>0.15815933360243661</v>
      </c>
      <c r="F56" s="34">
        <v>0.10727445997458704</v>
      </c>
    </row>
    <row r="57" spans="2:6" ht="15" thickBot="1" x14ac:dyDescent="0.25">
      <c r="B57" s="35" t="s">
        <v>86</v>
      </c>
      <c r="C57" s="99">
        <v>30597</v>
      </c>
      <c r="D57" s="99">
        <v>32408</v>
      </c>
      <c r="E57" s="33">
        <v>4.1210100047641737E-2</v>
      </c>
      <c r="F57" s="33">
        <v>-4.7383891828336272E-2</v>
      </c>
    </row>
    <row r="58" spans="2:6" ht="15" thickBot="1" x14ac:dyDescent="0.25">
      <c r="B58" s="35" t="s">
        <v>87</v>
      </c>
      <c r="C58" s="99">
        <v>27401</v>
      </c>
      <c r="D58" s="99">
        <v>21297</v>
      </c>
      <c r="E58" s="33">
        <v>-2.5603641406777854E-2</v>
      </c>
      <c r="F58" s="33">
        <v>-0.36659429557148382</v>
      </c>
    </row>
    <row r="59" spans="2:6" ht="15" thickBot="1" x14ac:dyDescent="0.25">
      <c r="B59" s="35" t="s">
        <v>88</v>
      </c>
      <c r="C59" s="99">
        <v>41597</v>
      </c>
      <c r="D59" s="99">
        <v>32446</v>
      </c>
      <c r="E59" s="33">
        <v>0.34266163132242344</v>
      </c>
      <c r="F59" s="33">
        <v>0.12847801892042293</v>
      </c>
    </row>
    <row r="60" spans="2:6" ht="15" thickBot="1" x14ac:dyDescent="0.25">
      <c r="B60" s="32" t="s">
        <v>89</v>
      </c>
      <c r="C60" s="43">
        <v>29692</v>
      </c>
      <c r="D60" s="43">
        <v>31906</v>
      </c>
      <c r="E60" s="34">
        <v>-5.9218655936123694E-2</v>
      </c>
      <c r="F60" s="34">
        <v>-8.466018303353702E-2</v>
      </c>
    </row>
    <row r="61" spans="2:6" ht="15" thickBot="1" x14ac:dyDescent="0.25">
      <c r="B61" s="35" t="s">
        <v>90</v>
      </c>
      <c r="C61" s="99">
        <v>34461</v>
      </c>
      <c r="D61" s="99">
        <v>34356</v>
      </c>
      <c r="E61" s="33">
        <v>0.12628689087165409</v>
      </c>
      <c r="F61" s="33">
        <v>6.0108615156751422E-2</v>
      </c>
    </row>
    <row r="62" spans="2:6" ht="15" thickBot="1" x14ac:dyDescent="0.25">
      <c r="B62" s="35" t="s">
        <v>91</v>
      </c>
      <c r="C62" s="99">
        <v>28179</v>
      </c>
      <c r="D62" s="99">
        <v>32151</v>
      </c>
      <c r="E62" s="33">
        <v>2.8000000000000001E-2</v>
      </c>
      <c r="F62" s="33">
        <v>0.51</v>
      </c>
    </row>
    <row r="63" spans="2:6" ht="15" thickBot="1" x14ac:dyDescent="0.25">
      <c r="B63" s="35" t="s">
        <v>92</v>
      </c>
      <c r="C63" s="99">
        <v>26434</v>
      </c>
      <c r="D63" s="99">
        <v>25447</v>
      </c>
      <c r="E63" s="33">
        <v>-0.36499999999999999</v>
      </c>
      <c r="F63" s="98">
        <v>-0.216</v>
      </c>
    </row>
    <row r="64" spans="2:6" ht="15" thickBot="1" x14ac:dyDescent="0.25">
      <c r="B64" s="32" t="s">
        <v>93</v>
      </c>
      <c r="C64" s="43">
        <v>28219</v>
      </c>
      <c r="D64" s="43">
        <v>30377</v>
      </c>
      <c r="E64" s="34">
        <v>-5.0999999999999997E-2</v>
      </c>
      <c r="F64" s="34">
        <v>-4.9000000000000002E-2</v>
      </c>
    </row>
    <row r="65" spans="2:6" ht="15" thickBot="1" x14ac:dyDescent="0.25">
      <c r="B65" s="35" t="s">
        <v>94</v>
      </c>
      <c r="C65" s="99">
        <v>30126</v>
      </c>
      <c r="D65" s="99">
        <v>31990</v>
      </c>
      <c r="E65" s="33">
        <f t="shared" ref="E65:F69" si="5">+(C65-C61)/C61</f>
        <v>-0.12579437625141465</v>
      </c>
      <c r="F65" s="98">
        <f t="shared" si="5"/>
        <v>-6.8867155664221677E-2</v>
      </c>
    </row>
    <row r="66" spans="2:6" ht="15" thickBot="1" x14ac:dyDescent="0.25">
      <c r="B66" s="35" t="s">
        <v>95</v>
      </c>
      <c r="C66" s="99">
        <v>28753</v>
      </c>
      <c r="D66" s="99">
        <v>30414</v>
      </c>
      <c r="E66" s="33">
        <f t="shared" si="5"/>
        <v>2.0369778913375207E-2</v>
      </c>
      <c r="F66" s="98">
        <f t="shared" si="5"/>
        <v>-5.4026313333955397E-2</v>
      </c>
    </row>
    <row r="67" spans="2:6" ht="15" thickBot="1" x14ac:dyDescent="0.25">
      <c r="B67" s="35" t="s">
        <v>96</v>
      </c>
      <c r="C67" s="99">
        <v>30167</v>
      </c>
      <c r="D67" s="99">
        <v>26050</v>
      </c>
      <c r="E67" s="33">
        <f t="shared" si="5"/>
        <v>0.14121964137096163</v>
      </c>
      <c r="F67" s="98">
        <f t="shared" si="5"/>
        <v>2.3696309977600503E-2</v>
      </c>
    </row>
    <row r="68" spans="2:6" ht="15" thickBot="1" x14ac:dyDescent="0.25">
      <c r="B68" s="32" t="s">
        <v>97</v>
      </c>
      <c r="C68" s="43">
        <v>31889</v>
      </c>
      <c r="D68" s="43">
        <v>32084</v>
      </c>
      <c r="E68" s="34">
        <f t="shared" si="5"/>
        <v>0.13005421878875933</v>
      </c>
      <c r="F68" s="34">
        <f t="shared" si="5"/>
        <v>5.6193830858873486E-2</v>
      </c>
    </row>
    <row r="69" spans="2:6" ht="15" thickBot="1" x14ac:dyDescent="0.25">
      <c r="B69" s="35" t="s">
        <v>98</v>
      </c>
      <c r="C69" s="99">
        <f>+'Despidos presentados TSJ'!C23</f>
        <v>41116</v>
      </c>
      <c r="D69" s="99">
        <f>+'Recl. cantidad TSJ'!C23</f>
        <v>36146</v>
      </c>
      <c r="E69" s="33">
        <f t="shared" si="5"/>
        <v>0.36480116842594434</v>
      </c>
      <c r="F69" s="98">
        <f t="shared" si="5"/>
        <v>0.12991559862457017</v>
      </c>
    </row>
    <row r="70" spans="2:6" ht="15" thickBot="1" x14ac:dyDescent="0.25">
      <c r="B70" s="35" t="s">
        <v>99</v>
      </c>
      <c r="C70" s="99">
        <v>34014</v>
      </c>
      <c r="D70" s="99">
        <v>35469</v>
      </c>
      <c r="E70" s="33">
        <v>0.1829722115953118</v>
      </c>
      <c r="F70" s="98">
        <v>0.1662063523377392</v>
      </c>
    </row>
    <row r="71" spans="2:6" ht="15" thickBot="1" x14ac:dyDescent="0.25">
      <c r="B71" s="35" t="s">
        <v>100</v>
      </c>
      <c r="C71" s="99">
        <v>35413</v>
      </c>
      <c r="D71" s="99">
        <v>29621</v>
      </c>
      <c r="E71" s="33">
        <v>0.17389863095435409</v>
      </c>
      <c r="F71" s="98">
        <v>0.13708253358925143</v>
      </c>
    </row>
    <row r="72" spans="2:6" ht="15" thickBot="1" x14ac:dyDescent="0.25">
      <c r="B72" s="32" t="s">
        <v>101</v>
      </c>
      <c r="C72" s="43">
        <v>37878</v>
      </c>
      <c r="D72" s="43">
        <v>32742</v>
      </c>
      <c r="E72" s="34">
        <v>0.18780770798708019</v>
      </c>
      <c r="F72" s="34">
        <v>2.0508664755018079E-2</v>
      </c>
    </row>
    <row r="73" spans="2:6" ht="14.25" x14ac:dyDescent="0.2">
      <c r="B73" s="35" t="s">
        <v>102</v>
      </c>
      <c r="C73" s="99">
        <v>39883</v>
      </c>
      <c r="D73" s="99">
        <v>35673</v>
      </c>
      <c r="E73" s="98">
        <v>0.20568941019982467</v>
      </c>
      <c r="F73" s="98">
        <v>0.13887558662963317</v>
      </c>
    </row>
    <row r="74" spans="2:6" ht="14.25" x14ac:dyDescent="0.2">
      <c r="B74" s="35" t="s">
        <v>103</v>
      </c>
      <c r="C74" s="99">
        <v>41616</v>
      </c>
      <c r="D74" s="99">
        <v>40125</v>
      </c>
      <c r="E74" s="98">
        <v>0.22349620744399365</v>
      </c>
      <c r="F74" s="98">
        <v>0.13126955933350248</v>
      </c>
    </row>
    <row r="75" spans="2:6" ht="14.25" x14ac:dyDescent="0.2">
      <c r="B75" s="35" t="s">
        <v>104</v>
      </c>
      <c r="C75" s="99">
        <v>38556</v>
      </c>
      <c r="D75" s="99">
        <v>28546</v>
      </c>
      <c r="E75" s="98">
        <v>8.8752717928444358E-2</v>
      </c>
      <c r="F75" s="98">
        <v>-3.6291819992572839E-2</v>
      </c>
    </row>
    <row r="76" spans="2:6" ht="15" thickBot="1" x14ac:dyDescent="0.25">
      <c r="B76" s="32" t="s">
        <v>105</v>
      </c>
      <c r="C76" s="43">
        <v>39675</v>
      </c>
      <c r="D76" s="43">
        <v>32726</v>
      </c>
      <c r="E76" s="34">
        <v>4.7441786789165212E-2</v>
      </c>
      <c r="F76" s="34">
        <v>-4.8866898784435888E-4</v>
      </c>
    </row>
    <row r="77" spans="2:6" ht="14.25" x14ac:dyDescent="0.2">
      <c r="B77" s="35" t="s">
        <v>106</v>
      </c>
      <c r="C77" s="99">
        <v>41116</v>
      </c>
      <c r="D77" s="99">
        <v>36146</v>
      </c>
      <c r="E77" s="98">
        <v>3.0915427625805483E-2</v>
      </c>
      <c r="F77" s="98">
        <f>+'Recl. cantidad TSJ'!$C$45</f>
        <v>-0.10894704808277542</v>
      </c>
    </row>
    <row r="78" spans="2:6" ht="14.25" x14ac:dyDescent="0.2">
      <c r="B78" s="35" t="s">
        <v>302</v>
      </c>
      <c r="C78" s="99">
        <v>40680</v>
      </c>
      <c r="D78" s="99">
        <v>33884</v>
      </c>
      <c r="E78" s="98">
        <v>-2.2491349480968859E-2</v>
      </c>
      <c r="F78" s="98">
        <v>-0.15553894080996886</v>
      </c>
    </row>
    <row r="79" spans="2:6" ht="14.25" x14ac:dyDescent="0.2">
      <c r="B79" s="35" t="s">
        <v>304</v>
      </c>
      <c r="C79" s="99">
        <v>40762</v>
      </c>
      <c r="D79" s="99">
        <v>27928</v>
      </c>
      <c r="E79" s="98">
        <v>5.7215478784106238E-2</v>
      </c>
      <c r="F79" s="98">
        <v>-2.1649267848385063E-2</v>
      </c>
    </row>
    <row r="80" spans="2:6" ht="15" thickBot="1" x14ac:dyDescent="0.25">
      <c r="B80" s="32" t="s">
        <v>311</v>
      </c>
      <c r="C80" s="43">
        <v>41926</v>
      </c>
      <c r="D80" s="43">
        <v>33192</v>
      </c>
      <c r="E80" s="34">
        <v>5.6735979836168869E-2</v>
      </c>
      <c r="F80" s="34">
        <v>1.4239442644991749E-2</v>
      </c>
    </row>
    <row r="81" spans="2:16" ht="14.25" x14ac:dyDescent="0.2">
      <c r="B81" s="35" t="s">
        <v>330</v>
      </c>
      <c r="C81" s="99">
        <v>42572</v>
      </c>
      <c r="D81" s="99">
        <v>32208</v>
      </c>
      <c r="E81" s="98">
        <v>3.5412005058857866E-2</v>
      </c>
      <c r="F81" s="98">
        <v>-0.10894704808277542</v>
      </c>
    </row>
    <row r="82" spans="2:16" ht="25.5" customHeight="1" x14ac:dyDescent="0.2">
      <c r="B82" s="15"/>
      <c r="C82" s="16"/>
      <c r="D82" s="16"/>
      <c r="E82" s="17"/>
      <c r="F82" s="17"/>
    </row>
    <row r="83" spans="2:16" ht="47.25" customHeight="1" x14ac:dyDescent="0.2">
      <c r="B83" s="10"/>
      <c r="C83" s="11"/>
      <c r="D83" s="11"/>
    </row>
    <row r="85" spans="2:16" ht="92.45" customHeight="1" x14ac:dyDescent="0.2">
      <c r="B85" s="37"/>
      <c r="C85" s="38" t="s">
        <v>107</v>
      </c>
      <c r="D85" s="39" t="s">
        <v>108</v>
      </c>
      <c r="E85" s="39" t="s">
        <v>109</v>
      </c>
      <c r="F85" s="39" t="s">
        <v>110</v>
      </c>
      <c r="G85" s="39" t="s">
        <v>111</v>
      </c>
      <c r="H85" s="39" t="s">
        <v>112</v>
      </c>
      <c r="I85" s="39" t="s">
        <v>113</v>
      </c>
      <c r="J85" s="39" t="s">
        <v>114</v>
      </c>
      <c r="K85" s="39" t="s">
        <v>115</v>
      </c>
      <c r="M85" s="226" t="s">
        <v>305</v>
      </c>
      <c r="N85" s="227"/>
      <c r="O85" s="227"/>
      <c r="P85" s="227"/>
    </row>
    <row r="86" spans="2:16" ht="14.25" customHeight="1" thickBot="1" x14ac:dyDescent="0.25">
      <c r="B86" s="35" t="s">
        <v>34</v>
      </c>
      <c r="C86" s="40">
        <v>376</v>
      </c>
      <c r="D86" s="40"/>
      <c r="E86" s="40">
        <v>1672</v>
      </c>
      <c r="F86" s="40">
        <v>93</v>
      </c>
      <c r="G86" s="40">
        <v>4170</v>
      </c>
      <c r="H86" s="36">
        <v>8.6705202312138727E-2</v>
      </c>
      <c r="I86" s="40"/>
      <c r="J86" s="36">
        <v>-0.18421052631578946</v>
      </c>
      <c r="K86" s="36">
        <v>4.1198501872659173E-2</v>
      </c>
      <c r="N86"/>
      <c r="O86"/>
      <c r="P86"/>
    </row>
    <row r="87" spans="2:16" ht="14.25" customHeight="1" thickBot="1" x14ac:dyDescent="0.25">
      <c r="B87" s="30" t="s">
        <v>35</v>
      </c>
      <c r="C87" s="41">
        <v>345</v>
      </c>
      <c r="D87" s="40"/>
      <c r="E87" s="41">
        <v>1917</v>
      </c>
      <c r="F87" s="41">
        <v>101</v>
      </c>
      <c r="G87" s="41">
        <v>4336</v>
      </c>
      <c r="H87" s="33">
        <v>-0.13533834586466165</v>
      </c>
      <c r="I87" s="40"/>
      <c r="J87" s="33">
        <v>0.5074626865671642</v>
      </c>
      <c r="K87" s="33">
        <v>0.26046511627906976</v>
      </c>
      <c r="M87"/>
      <c r="N87"/>
      <c r="O87"/>
      <c r="P87"/>
    </row>
    <row r="88" spans="2:16" ht="14.25" customHeight="1" thickBot="1" x14ac:dyDescent="0.25">
      <c r="B88" s="31" t="s">
        <v>36</v>
      </c>
      <c r="C88" s="41">
        <v>364</v>
      </c>
      <c r="D88" s="40"/>
      <c r="E88" s="42">
        <v>903</v>
      </c>
      <c r="F88" s="42">
        <v>78</v>
      </c>
      <c r="G88" s="42">
        <v>3475</v>
      </c>
      <c r="H88" s="33">
        <v>0.35820895522388058</v>
      </c>
      <c r="I88" s="40"/>
      <c r="J88" s="33">
        <v>0.25806451612903225</v>
      </c>
      <c r="K88" s="33">
        <v>0.20242214532871972</v>
      </c>
      <c r="M88"/>
      <c r="N88"/>
      <c r="O88"/>
      <c r="P88"/>
    </row>
    <row r="89" spans="2:16" ht="14.25" customHeight="1" thickBot="1" x14ac:dyDescent="0.25">
      <c r="B89" s="32" t="s">
        <v>37</v>
      </c>
      <c r="C89" s="43">
        <v>504</v>
      </c>
      <c r="D89" s="43"/>
      <c r="E89" s="43">
        <v>1451</v>
      </c>
      <c r="F89" s="43">
        <v>108</v>
      </c>
      <c r="G89" s="43">
        <v>4202</v>
      </c>
      <c r="H89" s="34">
        <v>0.58695652173913049</v>
      </c>
      <c r="I89" s="43"/>
      <c r="J89" s="34">
        <v>0.34146341463414637</v>
      </c>
      <c r="K89" s="34">
        <v>0.09</v>
      </c>
    </row>
    <row r="90" spans="2:16" ht="14.25" customHeight="1" thickBot="1" x14ac:dyDescent="0.25">
      <c r="B90" s="29" t="s">
        <v>38</v>
      </c>
      <c r="C90" s="41">
        <v>666</v>
      </c>
      <c r="D90" s="40"/>
      <c r="E90" s="41">
        <v>1787</v>
      </c>
      <c r="F90" s="41">
        <v>137</v>
      </c>
      <c r="G90" s="41">
        <v>3838</v>
      </c>
      <c r="H90" s="33">
        <f t="shared" ref="H90:H125" si="6">+(C90-C86)/C86</f>
        <v>0.77127659574468088</v>
      </c>
      <c r="I90" s="40"/>
      <c r="J90" s="33">
        <f t="shared" ref="J90:J125" si="7">+(F90-F86)/F86</f>
        <v>0.4731182795698925</v>
      </c>
      <c r="K90" s="33">
        <f t="shared" ref="K90:K125" si="8">+(G90-G86)/G86</f>
        <v>-7.9616306954436444E-2</v>
      </c>
    </row>
    <row r="91" spans="2:16" ht="14.25" customHeight="1" thickBot="1" x14ac:dyDescent="0.25">
      <c r="B91" s="30" t="s">
        <v>39</v>
      </c>
      <c r="C91" s="41">
        <v>1066</v>
      </c>
      <c r="D91" s="40"/>
      <c r="E91" s="41">
        <v>1916</v>
      </c>
      <c r="F91" s="41">
        <v>167</v>
      </c>
      <c r="G91" s="41">
        <v>4296</v>
      </c>
      <c r="H91" s="33">
        <f t="shared" si="6"/>
        <v>2.0898550724637683</v>
      </c>
      <c r="I91" s="40"/>
      <c r="J91" s="33">
        <f t="shared" si="7"/>
        <v>0.65346534653465349</v>
      </c>
      <c r="K91" s="33">
        <f t="shared" si="8"/>
        <v>-9.2250922509225092E-3</v>
      </c>
    </row>
    <row r="92" spans="2:16" ht="14.25" customHeight="1" thickBot="1" x14ac:dyDescent="0.25">
      <c r="B92" s="31" t="s">
        <v>40</v>
      </c>
      <c r="C92" s="41">
        <v>1252</v>
      </c>
      <c r="D92" s="40"/>
      <c r="E92" s="41">
        <v>1686</v>
      </c>
      <c r="F92" s="41">
        <v>182</v>
      </c>
      <c r="G92" s="41">
        <v>3576</v>
      </c>
      <c r="H92" s="33">
        <f t="shared" si="6"/>
        <v>2.4395604395604398</v>
      </c>
      <c r="I92" s="40"/>
      <c r="J92" s="33">
        <f t="shared" si="7"/>
        <v>1.3333333333333333</v>
      </c>
      <c r="K92" s="33">
        <f t="shared" si="8"/>
        <v>2.906474820143885E-2</v>
      </c>
    </row>
    <row r="93" spans="2:16" ht="14.25" customHeight="1" thickBot="1" x14ac:dyDescent="0.25">
      <c r="B93" s="32" t="s">
        <v>41</v>
      </c>
      <c r="C93" s="43">
        <v>1829</v>
      </c>
      <c r="D93" s="43"/>
      <c r="E93" s="43">
        <v>3938</v>
      </c>
      <c r="F93" s="43">
        <v>451</v>
      </c>
      <c r="G93" s="43">
        <v>4260</v>
      </c>
      <c r="H93" s="34">
        <f t="shared" si="6"/>
        <v>2.628968253968254</v>
      </c>
      <c r="I93" s="43"/>
      <c r="J93" s="34">
        <f t="shared" si="7"/>
        <v>3.175925925925926</v>
      </c>
      <c r="K93" s="34">
        <f t="shared" si="8"/>
        <v>1.3802950975725845E-2</v>
      </c>
    </row>
    <row r="94" spans="2:16" ht="14.25" customHeight="1" thickBot="1" x14ac:dyDescent="0.25">
      <c r="B94" s="29" t="s">
        <v>42</v>
      </c>
      <c r="C94" s="41">
        <v>2129</v>
      </c>
      <c r="D94" s="40"/>
      <c r="E94" s="41">
        <v>5242</v>
      </c>
      <c r="F94" s="41">
        <v>380</v>
      </c>
      <c r="G94" s="41">
        <v>4633</v>
      </c>
      <c r="H94" s="33">
        <f t="shared" si="6"/>
        <v>2.1966966966966965</v>
      </c>
      <c r="I94" s="40"/>
      <c r="J94" s="33">
        <f t="shared" si="7"/>
        <v>1.7737226277372262</v>
      </c>
      <c r="K94" s="33">
        <f t="shared" si="8"/>
        <v>0.20713913496612818</v>
      </c>
    </row>
    <row r="95" spans="2:16" ht="14.25" customHeight="1" thickBot="1" x14ac:dyDescent="0.25">
      <c r="B95" s="30" t="s">
        <v>43</v>
      </c>
      <c r="C95" s="41">
        <v>2168</v>
      </c>
      <c r="D95" s="40"/>
      <c r="E95" s="41">
        <v>6154</v>
      </c>
      <c r="F95" s="41">
        <v>476</v>
      </c>
      <c r="G95" s="41">
        <v>4836</v>
      </c>
      <c r="H95" s="33">
        <f t="shared" si="6"/>
        <v>1.0337711069418387</v>
      </c>
      <c r="I95" s="40"/>
      <c r="J95" s="33">
        <f t="shared" si="7"/>
        <v>1.8502994011976048</v>
      </c>
      <c r="K95" s="33">
        <f t="shared" si="8"/>
        <v>0.12569832402234637</v>
      </c>
    </row>
    <row r="96" spans="2:16" ht="14.25" customHeight="1" thickBot="1" x14ac:dyDescent="0.25">
      <c r="B96" s="31" t="s">
        <v>44</v>
      </c>
      <c r="C96" s="41">
        <v>1591</v>
      </c>
      <c r="D96" s="40"/>
      <c r="E96" s="41">
        <v>3941</v>
      </c>
      <c r="F96" s="41">
        <v>303</v>
      </c>
      <c r="G96" s="41">
        <v>3942</v>
      </c>
      <c r="H96" s="33">
        <f t="shared" si="6"/>
        <v>0.27076677316293929</v>
      </c>
      <c r="I96" s="40"/>
      <c r="J96" s="33">
        <f t="shared" si="7"/>
        <v>0.6648351648351648</v>
      </c>
      <c r="K96" s="33">
        <f t="shared" si="8"/>
        <v>0.10234899328859061</v>
      </c>
    </row>
    <row r="97" spans="2:11" ht="14.25" customHeight="1" thickBot="1" x14ac:dyDescent="0.25">
      <c r="B97" s="32" t="s">
        <v>45</v>
      </c>
      <c r="C97" s="43">
        <v>1880</v>
      </c>
      <c r="D97" s="43"/>
      <c r="E97" s="43">
        <v>5523</v>
      </c>
      <c r="F97" s="43">
        <v>381</v>
      </c>
      <c r="G97" s="43">
        <v>4332</v>
      </c>
      <c r="H97" s="34">
        <f t="shared" si="6"/>
        <v>2.7884089666484417E-2</v>
      </c>
      <c r="I97" s="43"/>
      <c r="J97" s="34">
        <f t="shared" si="7"/>
        <v>-0.15521064301552107</v>
      </c>
      <c r="K97" s="34">
        <f t="shared" si="8"/>
        <v>1.6901408450704224E-2</v>
      </c>
    </row>
    <row r="98" spans="2:11" ht="14.25" customHeight="1" thickBot="1" x14ac:dyDescent="0.25">
      <c r="B98" s="29" t="s">
        <v>46</v>
      </c>
      <c r="C98" s="41">
        <v>1901</v>
      </c>
      <c r="D98" s="40"/>
      <c r="E98" s="41">
        <v>5350</v>
      </c>
      <c r="F98" s="41">
        <v>395</v>
      </c>
      <c r="G98" s="41">
        <v>4981</v>
      </c>
      <c r="H98" s="33">
        <f t="shared" si="6"/>
        <v>-0.10709253170502583</v>
      </c>
      <c r="I98" s="40"/>
      <c r="J98" s="33">
        <f t="shared" si="7"/>
        <v>3.9473684210526314E-2</v>
      </c>
      <c r="K98" s="33">
        <f t="shared" si="8"/>
        <v>7.5113317504856461E-2</v>
      </c>
    </row>
    <row r="99" spans="2:11" ht="14.25" customHeight="1" thickBot="1" x14ac:dyDescent="0.25">
      <c r="B99" s="30" t="s">
        <v>47</v>
      </c>
      <c r="C99" s="41">
        <v>1819</v>
      </c>
      <c r="D99" s="40"/>
      <c r="E99" s="41">
        <v>6089</v>
      </c>
      <c r="F99" s="41">
        <v>410</v>
      </c>
      <c r="G99" s="41">
        <v>4727</v>
      </c>
      <c r="H99" s="33">
        <f t="shared" si="6"/>
        <v>-0.1609778597785978</v>
      </c>
      <c r="I99" s="40"/>
      <c r="J99" s="33">
        <f t="shared" si="7"/>
        <v>-0.13865546218487396</v>
      </c>
      <c r="K99" s="33">
        <f t="shared" si="8"/>
        <v>-2.2539288668320927E-2</v>
      </c>
    </row>
    <row r="100" spans="2:11" ht="14.25" customHeight="1" thickBot="1" x14ac:dyDescent="0.25">
      <c r="B100" s="31" t="s">
        <v>48</v>
      </c>
      <c r="C100" s="41">
        <v>1558</v>
      </c>
      <c r="D100" s="40"/>
      <c r="E100" s="41">
        <v>4486</v>
      </c>
      <c r="F100" s="41">
        <v>294</v>
      </c>
      <c r="G100" s="41">
        <v>3619</v>
      </c>
      <c r="H100" s="33">
        <f t="shared" si="6"/>
        <v>-2.0741671904462602E-2</v>
      </c>
      <c r="I100" s="40"/>
      <c r="J100" s="33">
        <f t="shared" si="7"/>
        <v>-2.9702970297029702E-2</v>
      </c>
      <c r="K100" s="33">
        <f t="shared" si="8"/>
        <v>-8.1938102486047687E-2</v>
      </c>
    </row>
    <row r="101" spans="2:11" ht="14.25" customHeight="1" thickBot="1" x14ac:dyDescent="0.25">
      <c r="B101" s="32" t="s">
        <v>49</v>
      </c>
      <c r="C101" s="43">
        <v>1858</v>
      </c>
      <c r="D101" s="43"/>
      <c r="E101" s="43">
        <v>4544</v>
      </c>
      <c r="F101" s="43">
        <v>387</v>
      </c>
      <c r="G101" s="43">
        <v>4576</v>
      </c>
      <c r="H101" s="34">
        <f t="shared" si="6"/>
        <v>-1.1702127659574468E-2</v>
      </c>
      <c r="I101" s="43"/>
      <c r="J101" s="34">
        <f t="shared" si="7"/>
        <v>1.5748031496062992E-2</v>
      </c>
      <c r="K101" s="34">
        <f t="shared" si="8"/>
        <v>5.6325023084025858E-2</v>
      </c>
    </row>
    <row r="102" spans="2:11" ht="14.25" customHeight="1" thickBot="1" x14ac:dyDescent="0.25">
      <c r="B102" s="29" t="s">
        <v>50</v>
      </c>
      <c r="C102" s="41">
        <v>2116</v>
      </c>
      <c r="D102" s="40"/>
      <c r="E102" s="41">
        <v>5021</v>
      </c>
      <c r="F102" s="41">
        <v>361</v>
      </c>
      <c r="G102" s="41">
        <v>5143</v>
      </c>
      <c r="H102" s="33">
        <f t="shared" si="6"/>
        <v>0.11309836927932668</v>
      </c>
      <c r="I102" s="40"/>
      <c r="J102" s="33">
        <f t="shared" si="7"/>
        <v>-8.6075949367088608E-2</v>
      </c>
      <c r="K102" s="33">
        <f t="shared" si="8"/>
        <v>3.2523589640634412E-2</v>
      </c>
    </row>
    <row r="103" spans="2:11" ht="14.25" customHeight="1" thickBot="1" x14ac:dyDescent="0.25">
      <c r="B103" s="30" t="s">
        <v>51</v>
      </c>
      <c r="C103" s="41">
        <v>1970</v>
      </c>
      <c r="D103" s="40"/>
      <c r="E103" s="41">
        <v>5650</v>
      </c>
      <c r="F103" s="41">
        <v>397</v>
      </c>
      <c r="G103" s="41">
        <v>4874</v>
      </c>
      <c r="H103" s="33">
        <f t="shared" si="6"/>
        <v>8.3012644310060474E-2</v>
      </c>
      <c r="I103" s="40"/>
      <c r="J103" s="33">
        <f t="shared" si="7"/>
        <v>-3.1707317073170732E-2</v>
      </c>
      <c r="K103" s="33">
        <f t="shared" si="8"/>
        <v>3.1097947958536071E-2</v>
      </c>
    </row>
    <row r="104" spans="2:11" ht="14.25" customHeight="1" thickBot="1" x14ac:dyDescent="0.25">
      <c r="B104" s="31" t="s">
        <v>52</v>
      </c>
      <c r="C104" s="41">
        <v>1817</v>
      </c>
      <c r="D104" s="40"/>
      <c r="E104" s="41">
        <v>4009</v>
      </c>
      <c r="F104" s="41">
        <v>334</v>
      </c>
      <c r="G104" s="41">
        <v>3969</v>
      </c>
      <c r="H104" s="33">
        <f t="shared" si="6"/>
        <v>0.1662387676508344</v>
      </c>
      <c r="I104" s="40"/>
      <c r="J104" s="33">
        <f t="shared" si="7"/>
        <v>0.1360544217687075</v>
      </c>
      <c r="K104" s="33">
        <f t="shared" si="8"/>
        <v>9.6711798839458407E-2</v>
      </c>
    </row>
    <row r="105" spans="2:11" ht="14.25" customHeight="1" thickBot="1" x14ac:dyDescent="0.25">
      <c r="B105" s="32" t="s">
        <v>53</v>
      </c>
      <c r="C105" s="43">
        <v>2124</v>
      </c>
      <c r="D105" s="43"/>
      <c r="E105" s="43">
        <v>5319</v>
      </c>
      <c r="F105" s="43">
        <v>427</v>
      </c>
      <c r="G105" s="43">
        <v>4724</v>
      </c>
      <c r="H105" s="34">
        <f t="shared" si="6"/>
        <v>0.14316469321851452</v>
      </c>
      <c r="I105" s="43"/>
      <c r="J105" s="34">
        <f t="shared" si="7"/>
        <v>0.10335917312661498</v>
      </c>
      <c r="K105" s="34">
        <f t="shared" si="8"/>
        <v>3.2342657342657344E-2</v>
      </c>
    </row>
    <row r="106" spans="2:11" ht="14.25" customHeight="1" thickBot="1" x14ac:dyDescent="0.25">
      <c r="B106" s="29" t="s">
        <v>54</v>
      </c>
      <c r="C106" s="41">
        <v>2541</v>
      </c>
      <c r="D106" s="40"/>
      <c r="E106" s="41">
        <v>4599</v>
      </c>
      <c r="F106" s="41">
        <v>615</v>
      </c>
      <c r="G106" s="41">
        <v>5089</v>
      </c>
      <c r="H106" s="33">
        <f t="shared" si="6"/>
        <v>0.20085066162570889</v>
      </c>
      <c r="I106" s="40"/>
      <c r="J106" s="33">
        <f t="shared" si="7"/>
        <v>0.70360110803324105</v>
      </c>
      <c r="K106" s="33">
        <f t="shared" si="8"/>
        <v>-1.049970834143496E-2</v>
      </c>
    </row>
    <row r="107" spans="2:11" ht="14.25" customHeight="1" thickBot="1" x14ac:dyDescent="0.25">
      <c r="B107" s="30" t="s">
        <v>55</v>
      </c>
      <c r="C107" s="41">
        <v>2666</v>
      </c>
      <c r="D107" s="40"/>
      <c r="E107" s="41">
        <v>4241</v>
      </c>
      <c r="F107" s="41">
        <v>694</v>
      </c>
      <c r="G107" s="41">
        <v>5319</v>
      </c>
      <c r="H107" s="33">
        <f t="shared" si="6"/>
        <v>0.35329949238578678</v>
      </c>
      <c r="I107" s="40"/>
      <c r="J107" s="33">
        <f t="shared" si="7"/>
        <v>0.74811083123425692</v>
      </c>
      <c r="K107" s="33">
        <f t="shared" si="8"/>
        <v>9.1300779647107103E-2</v>
      </c>
    </row>
    <row r="108" spans="2:11" ht="14.25" customHeight="1" thickBot="1" x14ac:dyDescent="0.25">
      <c r="B108" s="31" t="s">
        <v>56</v>
      </c>
      <c r="C108" s="41">
        <v>2306</v>
      </c>
      <c r="D108" s="40"/>
      <c r="E108" s="41">
        <v>2599</v>
      </c>
      <c r="F108" s="41">
        <v>528</v>
      </c>
      <c r="G108" s="41">
        <v>4401</v>
      </c>
      <c r="H108" s="33">
        <f t="shared" si="6"/>
        <v>0.26912493120528341</v>
      </c>
      <c r="I108" s="40"/>
      <c r="J108" s="33">
        <f t="shared" si="7"/>
        <v>0.58083832335329344</v>
      </c>
      <c r="K108" s="33">
        <f t="shared" si="8"/>
        <v>0.10884353741496598</v>
      </c>
    </row>
    <row r="109" spans="2:11" ht="14.25" customHeight="1" thickBot="1" x14ac:dyDescent="0.25">
      <c r="B109" s="32" t="s">
        <v>57</v>
      </c>
      <c r="C109" s="43">
        <v>2777</v>
      </c>
      <c r="D109" s="43"/>
      <c r="E109" s="43">
        <v>3968</v>
      </c>
      <c r="F109" s="43">
        <v>640</v>
      </c>
      <c r="G109" s="43">
        <v>6469</v>
      </c>
      <c r="H109" s="34">
        <f t="shared" si="6"/>
        <v>0.30743879472693031</v>
      </c>
      <c r="I109" s="43"/>
      <c r="J109" s="34">
        <f t="shared" si="7"/>
        <v>0.49882903981264637</v>
      </c>
      <c r="K109" s="34">
        <f t="shared" si="8"/>
        <v>0.36939034716342084</v>
      </c>
    </row>
    <row r="110" spans="2:11" ht="14.25" customHeight="1" thickBot="1" x14ac:dyDescent="0.25">
      <c r="B110" s="29" t="s">
        <v>58</v>
      </c>
      <c r="C110" s="41">
        <v>3207</v>
      </c>
      <c r="D110" s="40"/>
      <c r="E110" s="41">
        <v>3283</v>
      </c>
      <c r="F110" s="41">
        <v>639</v>
      </c>
      <c r="G110" s="41">
        <v>5476</v>
      </c>
      <c r="H110" s="33">
        <f t="shared" si="6"/>
        <v>0.26210153482880755</v>
      </c>
      <c r="I110" s="40"/>
      <c r="J110" s="33">
        <f t="shared" si="7"/>
        <v>3.9024390243902439E-2</v>
      </c>
      <c r="K110" s="33">
        <f t="shared" si="8"/>
        <v>7.6046374533307134E-2</v>
      </c>
    </row>
    <row r="111" spans="2:11" ht="14.25" customHeight="1" thickBot="1" x14ac:dyDescent="0.25">
      <c r="B111" s="30" t="s">
        <v>59</v>
      </c>
      <c r="C111" s="41">
        <v>2973</v>
      </c>
      <c r="D111" s="40"/>
      <c r="E111" s="41">
        <v>3592</v>
      </c>
      <c r="F111" s="41">
        <v>633</v>
      </c>
      <c r="G111" s="41">
        <v>6219</v>
      </c>
      <c r="H111" s="33">
        <f t="shared" si="6"/>
        <v>0.11515378844711177</v>
      </c>
      <c r="I111" s="40"/>
      <c r="J111" s="33">
        <f t="shared" si="7"/>
        <v>-8.7896253602305477E-2</v>
      </c>
      <c r="K111" s="33">
        <f t="shared" si="8"/>
        <v>0.16920473773265651</v>
      </c>
    </row>
    <row r="112" spans="2:11" ht="14.25" customHeight="1" thickBot="1" x14ac:dyDescent="0.25">
      <c r="B112" s="31" t="s">
        <v>60</v>
      </c>
      <c r="C112" s="41">
        <v>2350</v>
      </c>
      <c r="D112" s="40"/>
      <c r="E112" s="41">
        <v>2779</v>
      </c>
      <c r="F112" s="41">
        <v>491</v>
      </c>
      <c r="G112" s="41">
        <v>5628</v>
      </c>
      <c r="H112" s="33">
        <f t="shared" si="6"/>
        <v>1.9080659150043366E-2</v>
      </c>
      <c r="I112" s="40"/>
      <c r="J112" s="33">
        <f t="shared" si="7"/>
        <v>-7.0075757575757569E-2</v>
      </c>
      <c r="K112" s="33">
        <f t="shared" si="8"/>
        <v>0.27880027266530333</v>
      </c>
    </row>
    <row r="113" spans="2:11" ht="14.25" customHeight="1" thickBot="1" x14ac:dyDescent="0.25">
      <c r="B113" s="32" t="s">
        <v>61</v>
      </c>
      <c r="C113" s="43">
        <v>2419</v>
      </c>
      <c r="D113" s="43"/>
      <c r="E113" s="43">
        <v>3437</v>
      </c>
      <c r="F113" s="43">
        <v>628</v>
      </c>
      <c r="G113" s="43">
        <v>8742</v>
      </c>
      <c r="H113" s="34">
        <f t="shared" si="6"/>
        <v>-0.12891609650702196</v>
      </c>
      <c r="I113" s="43"/>
      <c r="J113" s="34">
        <f t="shared" si="7"/>
        <v>-1.8749999999999999E-2</v>
      </c>
      <c r="K113" s="34">
        <f t="shared" si="8"/>
        <v>0.35136806307002627</v>
      </c>
    </row>
    <row r="114" spans="2:11" ht="14.25" customHeight="1" thickBot="1" x14ac:dyDescent="0.25">
      <c r="B114" s="29" t="s">
        <v>62</v>
      </c>
      <c r="C114" s="41">
        <v>2198</v>
      </c>
      <c r="D114" s="40"/>
      <c r="E114" s="41">
        <v>3346</v>
      </c>
      <c r="F114" s="41">
        <v>487</v>
      </c>
      <c r="G114" s="41">
        <v>10696</v>
      </c>
      <c r="H114" s="33">
        <f t="shared" si="6"/>
        <v>-0.31462425943249145</v>
      </c>
      <c r="I114" s="40"/>
      <c r="J114" s="33">
        <f t="shared" si="7"/>
        <v>-0.23787167449139279</v>
      </c>
      <c r="K114" s="44">
        <f t="shared" si="8"/>
        <v>0.9532505478451424</v>
      </c>
    </row>
    <row r="115" spans="2:11" ht="14.25" customHeight="1" thickBot="1" x14ac:dyDescent="0.25">
      <c r="B115" s="30" t="s">
        <v>63</v>
      </c>
      <c r="C115" s="41">
        <v>2133</v>
      </c>
      <c r="D115" s="40"/>
      <c r="E115" s="41">
        <v>3419</v>
      </c>
      <c r="F115" s="41">
        <v>538</v>
      </c>
      <c r="G115" s="41">
        <v>10190</v>
      </c>
      <c r="H115" s="33">
        <f t="shared" si="6"/>
        <v>-0.28254288597376387</v>
      </c>
      <c r="I115" s="40"/>
      <c r="J115" s="33">
        <f t="shared" si="7"/>
        <v>-0.1500789889415482</v>
      </c>
      <c r="K115" s="33">
        <f t="shared" si="8"/>
        <v>0.63852709438816535</v>
      </c>
    </row>
    <row r="116" spans="2:11" ht="14.25" customHeight="1" thickBot="1" x14ac:dyDescent="0.25">
      <c r="B116" s="31" t="s">
        <v>64</v>
      </c>
      <c r="C116" s="41">
        <v>1843</v>
      </c>
      <c r="D116" s="40"/>
      <c r="E116" s="41">
        <v>2459</v>
      </c>
      <c r="F116" s="41">
        <v>395</v>
      </c>
      <c r="G116" s="41">
        <v>9225</v>
      </c>
      <c r="H116" s="33">
        <f t="shared" si="6"/>
        <v>-0.21574468085106382</v>
      </c>
      <c r="I116" s="40"/>
      <c r="J116" s="33">
        <f t="shared" si="7"/>
        <v>-0.1955193482688391</v>
      </c>
      <c r="K116" s="33">
        <f t="shared" si="8"/>
        <v>0.63912579957356075</v>
      </c>
    </row>
    <row r="117" spans="2:11" ht="14.25" customHeight="1" thickBot="1" x14ac:dyDescent="0.25">
      <c r="B117" s="32" t="s">
        <v>65</v>
      </c>
      <c r="C117" s="43">
        <v>1958</v>
      </c>
      <c r="D117" s="43"/>
      <c r="E117" s="43">
        <v>2707</v>
      </c>
      <c r="F117" s="43">
        <v>361</v>
      </c>
      <c r="G117" s="43">
        <v>13158</v>
      </c>
      <c r="H117" s="34">
        <f t="shared" si="6"/>
        <v>-0.19057461761058289</v>
      </c>
      <c r="I117" s="43"/>
      <c r="J117" s="34">
        <f t="shared" si="7"/>
        <v>-0.42515923566878983</v>
      </c>
      <c r="K117" s="34">
        <f t="shared" si="8"/>
        <v>0.50514756348661638</v>
      </c>
    </row>
    <row r="118" spans="2:11" ht="14.25" customHeight="1" thickBot="1" x14ac:dyDescent="0.25">
      <c r="B118" s="29" t="s">
        <v>66</v>
      </c>
      <c r="C118" s="41">
        <v>1718</v>
      </c>
      <c r="D118" s="40"/>
      <c r="E118" s="41">
        <v>2600</v>
      </c>
      <c r="F118" s="41">
        <v>389</v>
      </c>
      <c r="G118" s="41">
        <v>14766</v>
      </c>
      <c r="H118" s="33">
        <f t="shared" si="6"/>
        <v>-0.2183803457688808</v>
      </c>
      <c r="I118" s="40"/>
      <c r="J118" s="33">
        <f t="shared" si="7"/>
        <v>-0.20123203285420946</v>
      </c>
      <c r="K118" s="33">
        <f t="shared" si="8"/>
        <v>0.38051608077786087</v>
      </c>
    </row>
    <row r="119" spans="2:11" ht="13.5" customHeight="1" thickBot="1" x14ac:dyDescent="0.25">
      <c r="B119" s="30" t="s">
        <v>67</v>
      </c>
      <c r="C119" s="41">
        <v>1593</v>
      </c>
      <c r="D119" s="40"/>
      <c r="E119" s="41">
        <v>2544</v>
      </c>
      <c r="F119" s="41">
        <v>292</v>
      </c>
      <c r="G119" s="41">
        <v>16037</v>
      </c>
      <c r="H119" s="33">
        <f t="shared" si="6"/>
        <v>-0.25316455696202533</v>
      </c>
      <c r="I119" s="40"/>
      <c r="J119" s="33">
        <f t="shared" si="7"/>
        <v>-0.45724907063197023</v>
      </c>
      <c r="K119" s="33">
        <f t="shared" si="8"/>
        <v>0.57379784102060849</v>
      </c>
    </row>
    <row r="120" spans="2:11" ht="15" customHeight="1" thickBot="1" x14ac:dyDescent="0.25">
      <c r="B120" s="31" t="s">
        <v>68</v>
      </c>
      <c r="C120" s="41">
        <v>1451</v>
      </c>
      <c r="D120" s="40"/>
      <c r="E120" s="41">
        <v>1718</v>
      </c>
      <c r="F120" s="41">
        <v>245</v>
      </c>
      <c r="G120" s="41">
        <v>14771</v>
      </c>
      <c r="H120" s="33">
        <f t="shared" si="6"/>
        <v>-0.21269669017905588</v>
      </c>
      <c r="I120" s="40"/>
      <c r="J120" s="33">
        <f t="shared" si="7"/>
        <v>-0.379746835443038</v>
      </c>
      <c r="K120" s="33">
        <f t="shared" si="8"/>
        <v>0.60119241192411921</v>
      </c>
    </row>
    <row r="121" spans="2:11" ht="15" customHeight="1" thickBot="1" x14ac:dyDescent="0.25">
      <c r="B121" s="32" t="s">
        <v>69</v>
      </c>
      <c r="C121" s="43">
        <v>1526</v>
      </c>
      <c r="D121" s="43"/>
      <c r="E121" s="43">
        <v>2304</v>
      </c>
      <c r="F121" s="43">
        <v>234</v>
      </c>
      <c r="G121" s="43">
        <v>12052</v>
      </c>
      <c r="H121" s="34">
        <f t="shared" si="6"/>
        <v>-0.22063329928498468</v>
      </c>
      <c r="I121" s="43"/>
      <c r="J121" s="34">
        <f t="shared" si="7"/>
        <v>-0.35180055401662053</v>
      </c>
      <c r="K121" s="34">
        <f t="shared" si="8"/>
        <v>-8.4055327557379544E-2</v>
      </c>
    </row>
    <row r="122" spans="2:11" ht="15" customHeight="1" thickBot="1" x14ac:dyDescent="0.25">
      <c r="B122" s="29" t="s">
        <v>70</v>
      </c>
      <c r="C122" s="41">
        <v>1689</v>
      </c>
      <c r="D122" s="40"/>
      <c r="E122" s="41">
        <v>2033</v>
      </c>
      <c r="F122" s="41">
        <v>232</v>
      </c>
      <c r="G122" s="41">
        <v>8105</v>
      </c>
      <c r="H122" s="33">
        <f t="shared" si="6"/>
        <v>-1.6880093131548313E-2</v>
      </c>
      <c r="I122" s="40"/>
      <c r="J122" s="33">
        <f t="shared" si="7"/>
        <v>-0.40359897172236503</v>
      </c>
      <c r="K122" s="33">
        <f t="shared" si="8"/>
        <v>-0.45110388730868212</v>
      </c>
    </row>
    <row r="123" spans="2:11" ht="15" customHeight="1" thickBot="1" x14ac:dyDescent="0.25">
      <c r="B123" s="30" t="s">
        <v>71</v>
      </c>
      <c r="C123" s="41">
        <v>1847</v>
      </c>
      <c r="D123" s="40"/>
      <c r="E123" s="41">
        <v>2137</v>
      </c>
      <c r="F123" s="41">
        <v>197</v>
      </c>
      <c r="G123" s="41">
        <v>9412</v>
      </c>
      <c r="H123" s="33">
        <f t="shared" si="6"/>
        <v>0.15944758317639673</v>
      </c>
      <c r="I123" s="40"/>
      <c r="J123" s="33">
        <f t="shared" si="7"/>
        <v>-0.32534246575342468</v>
      </c>
      <c r="K123" s="33">
        <f t="shared" si="8"/>
        <v>-0.41310718962399451</v>
      </c>
    </row>
    <row r="124" spans="2:11" ht="15" customHeight="1" thickBot="1" x14ac:dyDescent="0.25">
      <c r="B124" s="31" t="s">
        <v>72</v>
      </c>
      <c r="C124" s="41">
        <v>1593</v>
      </c>
      <c r="D124" s="40"/>
      <c r="E124" s="41">
        <v>1314</v>
      </c>
      <c r="F124" s="41">
        <v>156</v>
      </c>
      <c r="G124" s="41">
        <v>7826</v>
      </c>
      <c r="H124" s="33">
        <f t="shared" si="6"/>
        <v>9.7863542384562366E-2</v>
      </c>
      <c r="I124" s="40"/>
      <c r="J124" s="33">
        <f t="shared" si="7"/>
        <v>-0.36326530612244901</v>
      </c>
      <c r="K124" s="33">
        <f t="shared" si="8"/>
        <v>-0.47017805158757026</v>
      </c>
    </row>
    <row r="125" spans="2:11" ht="15" customHeight="1" thickBot="1" x14ac:dyDescent="0.25">
      <c r="B125" s="32" t="s">
        <v>73</v>
      </c>
      <c r="C125" s="43">
        <v>1911</v>
      </c>
      <c r="D125" s="43"/>
      <c r="E125" s="43">
        <v>1619</v>
      </c>
      <c r="F125" s="43">
        <v>158</v>
      </c>
      <c r="G125" s="43">
        <v>9287</v>
      </c>
      <c r="H125" s="34">
        <f t="shared" si="6"/>
        <v>0.25229357798165136</v>
      </c>
      <c r="I125" s="43"/>
      <c r="J125" s="34">
        <f t="shared" si="7"/>
        <v>-0.3247863247863248</v>
      </c>
      <c r="K125" s="34">
        <f t="shared" si="8"/>
        <v>-0.22942250248921342</v>
      </c>
    </row>
    <row r="126" spans="2:11" ht="15" customHeight="1" thickBot="1" x14ac:dyDescent="0.25">
      <c r="B126" s="29" t="s">
        <v>74</v>
      </c>
      <c r="C126" s="41">
        <v>1937</v>
      </c>
      <c r="D126" s="40"/>
      <c r="E126" s="41">
        <v>1780</v>
      </c>
      <c r="F126" s="41">
        <v>217</v>
      </c>
      <c r="G126" s="41">
        <v>10847</v>
      </c>
      <c r="H126" s="33">
        <v>0.14683244523386618</v>
      </c>
      <c r="I126" s="40"/>
      <c r="J126" s="33">
        <v>-6.4655172413793108E-2</v>
      </c>
      <c r="K126" s="33">
        <v>0.33830968537939543</v>
      </c>
    </row>
    <row r="127" spans="2:11" ht="15" customHeight="1" thickBot="1" x14ac:dyDescent="0.25">
      <c r="B127" s="30" t="s">
        <v>75</v>
      </c>
      <c r="C127" s="41">
        <v>2001</v>
      </c>
      <c r="D127" s="40"/>
      <c r="E127" s="41">
        <v>1580</v>
      </c>
      <c r="F127" s="41">
        <v>192</v>
      </c>
      <c r="G127" s="41">
        <v>10299</v>
      </c>
      <c r="H127" s="33">
        <v>8.337845154304277E-2</v>
      </c>
      <c r="I127" s="40"/>
      <c r="J127" s="33">
        <v>-2.5380710659898477E-2</v>
      </c>
      <c r="K127" s="33">
        <v>9.4241393965150869E-2</v>
      </c>
    </row>
    <row r="128" spans="2:11" ht="15" customHeight="1" thickBot="1" x14ac:dyDescent="0.25">
      <c r="B128" s="31" t="s">
        <v>76</v>
      </c>
      <c r="C128" s="41">
        <v>1645</v>
      </c>
      <c r="D128" s="40"/>
      <c r="E128" s="41">
        <v>1117</v>
      </c>
      <c r="F128" s="41">
        <v>246</v>
      </c>
      <c r="G128" s="41">
        <v>9305</v>
      </c>
      <c r="H128" s="33">
        <v>3.2642812303829254E-2</v>
      </c>
      <c r="I128" s="40"/>
      <c r="J128" s="33">
        <v>0.57692307692307687</v>
      </c>
      <c r="K128" s="33">
        <v>0.18898543317147967</v>
      </c>
    </row>
    <row r="129" spans="2:11" ht="15" customHeight="1" thickBot="1" x14ac:dyDescent="0.25">
      <c r="B129" s="32" t="s">
        <v>77</v>
      </c>
      <c r="C129" s="43">
        <v>2011</v>
      </c>
      <c r="D129" s="43"/>
      <c r="E129" s="43">
        <v>1323</v>
      </c>
      <c r="F129" s="43">
        <v>190</v>
      </c>
      <c r="G129" s="43">
        <v>12276</v>
      </c>
      <c r="H129" s="34">
        <v>5.2328623757195186E-2</v>
      </c>
      <c r="I129" s="43"/>
      <c r="J129" s="34">
        <v>0.20253164556962025</v>
      </c>
      <c r="K129" s="34">
        <v>0.32184774415850115</v>
      </c>
    </row>
    <row r="130" spans="2:11" ht="15" customHeight="1" thickBot="1" x14ac:dyDescent="0.25">
      <c r="B130" s="29" t="s">
        <v>78</v>
      </c>
      <c r="C130" s="41">
        <v>2162</v>
      </c>
      <c r="D130" s="40"/>
      <c r="E130" s="41">
        <v>1377</v>
      </c>
      <c r="F130" s="41">
        <v>389</v>
      </c>
      <c r="G130" s="41">
        <v>13875</v>
      </c>
      <c r="H130" s="33">
        <v>0.11615900877645845</v>
      </c>
      <c r="I130" s="40"/>
      <c r="J130" s="33">
        <v>0.79262672811059909</v>
      </c>
      <c r="K130" s="33">
        <v>0.27915552687378997</v>
      </c>
    </row>
    <row r="131" spans="2:11" ht="15" customHeight="1" thickBot="1" x14ac:dyDescent="0.25">
      <c r="B131" s="30" t="s">
        <v>79</v>
      </c>
      <c r="C131" s="41">
        <v>2410</v>
      </c>
      <c r="D131" s="40"/>
      <c r="E131" s="41">
        <v>1321</v>
      </c>
      <c r="F131" s="41">
        <v>179</v>
      </c>
      <c r="G131" s="41">
        <v>15660</v>
      </c>
      <c r="H131" s="33">
        <v>0.20439780109945027</v>
      </c>
      <c r="I131" s="40"/>
      <c r="J131" s="33">
        <v>-6.7708333333333329E-2</v>
      </c>
      <c r="K131" s="33">
        <v>0.52053597436644339</v>
      </c>
    </row>
    <row r="132" spans="2:11" ht="15" customHeight="1" thickBot="1" x14ac:dyDescent="0.25">
      <c r="B132" s="31" t="s">
        <v>80</v>
      </c>
      <c r="C132" s="41">
        <v>1953</v>
      </c>
      <c r="D132" s="40"/>
      <c r="E132" s="41">
        <v>848</v>
      </c>
      <c r="F132" s="41">
        <v>189</v>
      </c>
      <c r="G132" s="41">
        <v>14718</v>
      </c>
      <c r="H132" s="33">
        <v>0.18723404255319148</v>
      </c>
      <c r="I132" s="40"/>
      <c r="J132" s="33">
        <v>-0.23170731707317074</v>
      </c>
      <c r="K132" s="33">
        <v>0.58173025255239119</v>
      </c>
    </row>
    <row r="133" spans="2:11" ht="15" customHeight="1" thickBot="1" x14ac:dyDescent="0.25">
      <c r="B133" s="32" t="s">
        <v>81</v>
      </c>
      <c r="C133" s="43">
        <v>2590</v>
      </c>
      <c r="D133" s="43"/>
      <c r="E133" s="43">
        <v>1296</v>
      </c>
      <c r="F133" s="43">
        <v>159</v>
      </c>
      <c r="G133" s="43">
        <v>20326</v>
      </c>
      <c r="H133" s="34">
        <v>0.28791645947289907</v>
      </c>
      <c r="I133" s="43"/>
      <c r="J133" s="34">
        <v>-0.16315789473684211</v>
      </c>
      <c r="K133" s="34">
        <v>0.65575105897686548</v>
      </c>
    </row>
    <row r="134" spans="2:11" ht="15" customHeight="1" thickBot="1" x14ac:dyDescent="0.25">
      <c r="B134" s="35" t="s">
        <v>82</v>
      </c>
      <c r="C134" s="99">
        <v>2796</v>
      </c>
      <c r="D134" s="40"/>
      <c r="E134" s="99">
        <v>1255</v>
      </c>
      <c r="F134" s="99">
        <v>202</v>
      </c>
      <c r="G134" s="99">
        <v>24253</v>
      </c>
      <c r="H134" s="33">
        <v>0.29324699352451433</v>
      </c>
      <c r="I134" s="40"/>
      <c r="J134" s="33">
        <v>-0.48071979434447298</v>
      </c>
      <c r="K134" s="33">
        <v>0.74796396396396392</v>
      </c>
    </row>
    <row r="135" spans="2:11" ht="15" customHeight="1" thickBot="1" x14ac:dyDescent="0.25">
      <c r="B135" s="35" t="s">
        <v>83</v>
      </c>
      <c r="C135" s="99">
        <v>2982</v>
      </c>
      <c r="D135" s="99"/>
      <c r="E135" s="99">
        <v>1228</v>
      </c>
      <c r="F135" s="99">
        <v>186</v>
      </c>
      <c r="G135" s="99">
        <v>22041</v>
      </c>
      <c r="H135" s="33">
        <v>0.23734439834024895</v>
      </c>
      <c r="I135" s="99"/>
      <c r="J135" s="33">
        <v>3.9106145251396648E-2</v>
      </c>
      <c r="K135" s="33">
        <v>0.40747126436781611</v>
      </c>
    </row>
    <row r="136" spans="2:11" ht="15" customHeight="1" thickBot="1" x14ac:dyDescent="0.25">
      <c r="B136" s="35" t="s">
        <v>84</v>
      </c>
      <c r="C136" s="99">
        <v>2719</v>
      </c>
      <c r="D136" s="99"/>
      <c r="E136" s="99">
        <v>908</v>
      </c>
      <c r="F136" s="99">
        <v>155</v>
      </c>
      <c r="G136" s="99">
        <v>21650</v>
      </c>
      <c r="H136" s="33">
        <v>0.39221710189452125</v>
      </c>
      <c r="I136" s="99"/>
      <c r="J136" s="33">
        <v>-0.17989417989417988</v>
      </c>
      <c r="K136" s="33">
        <v>0.47098790596548445</v>
      </c>
    </row>
    <row r="137" spans="2:11" ht="15" customHeight="1" thickBot="1" x14ac:dyDescent="0.25">
      <c r="B137" s="32" t="s">
        <v>85</v>
      </c>
      <c r="C137" s="43">
        <v>3534</v>
      </c>
      <c r="D137" s="43"/>
      <c r="E137" s="43">
        <v>1167</v>
      </c>
      <c r="F137" s="43">
        <v>140</v>
      </c>
      <c r="G137" s="43">
        <v>28858</v>
      </c>
      <c r="H137" s="34">
        <v>0.36447876447876448</v>
      </c>
      <c r="I137" s="43"/>
      <c r="J137" s="34">
        <v>-0.11949685534591195</v>
      </c>
      <c r="K137" s="34">
        <v>0.41975794548853684</v>
      </c>
    </row>
    <row r="138" spans="2:11" ht="15" customHeight="1" thickBot="1" x14ac:dyDescent="0.25">
      <c r="B138" s="35" t="s">
        <v>86</v>
      </c>
      <c r="C138" s="99">
        <v>3274</v>
      </c>
      <c r="D138" s="40"/>
      <c r="E138" s="99">
        <v>1088</v>
      </c>
      <c r="F138" s="99">
        <v>315</v>
      </c>
      <c r="G138" s="99">
        <v>24825</v>
      </c>
      <c r="H138" s="33">
        <v>0.17095851216022889</v>
      </c>
      <c r="I138" s="40"/>
      <c r="J138" s="33">
        <v>0.55940594059405946</v>
      </c>
      <c r="K138" s="33">
        <v>2.3584711169752196E-2</v>
      </c>
    </row>
    <row r="139" spans="2:11" ht="15" customHeight="1" thickBot="1" x14ac:dyDescent="0.25">
      <c r="B139" s="35" t="s">
        <v>87</v>
      </c>
      <c r="C139" s="99">
        <v>2305</v>
      </c>
      <c r="D139" s="99"/>
      <c r="E139" s="99">
        <v>671</v>
      </c>
      <c r="F139" s="99">
        <v>149</v>
      </c>
      <c r="G139" s="99">
        <v>13516</v>
      </c>
      <c r="H139" s="33">
        <v>-0.22702883970489604</v>
      </c>
      <c r="I139" s="99"/>
      <c r="J139" s="33">
        <v>-0.19892473118279569</v>
      </c>
      <c r="K139" s="33">
        <v>-0.38677918424753865</v>
      </c>
    </row>
    <row r="140" spans="2:11" ht="15" customHeight="1" thickBot="1" x14ac:dyDescent="0.25">
      <c r="B140" s="35" t="s">
        <v>88</v>
      </c>
      <c r="C140" s="99">
        <v>3649</v>
      </c>
      <c r="D140" s="99"/>
      <c r="E140" s="99">
        <v>1005</v>
      </c>
      <c r="F140" s="99">
        <v>151</v>
      </c>
      <c r="G140" s="99">
        <v>15237</v>
      </c>
      <c r="H140" s="33">
        <v>0.34203751379183522</v>
      </c>
      <c r="I140" s="99"/>
      <c r="J140" s="33">
        <v>-2.5806451612903226E-2</v>
      </c>
      <c r="K140" s="33">
        <v>-0.29621247113163973</v>
      </c>
    </row>
    <row r="141" spans="2:11" ht="15" customHeight="1" thickBot="1" x14ac:dyDescent="0.25">
      <c r="B141" s="32" t="s">
        <v>89</v>
      </c>
      <c r="C141" s="43">
        <v>4513</v>
      </c>
      <c r="D141" s="43"/>
      <c r="E141" s="43">
        <v>1259</v>
      </c>
      <c r="F141" s="43">
        <v>239</v>
      </c>
      <c r="G141" s="43">
        <v>17156</v>
      </c>
      <c r="H141" s="34">
        <v>0.27702320316921336</v>
      </c>
      <c r="I141" s="43"/>
      <c r="J141" s="34">
        <v>0.70714285714285718</v>
      </c>
      <c r="K141" s="34">
        <v>-0.40550280684732137</v>
      </c>
    </row>
    <row r="142" spans="2:11" ht="15" customHeight="1" thickBot="1" x14ac:dyDescent="0.25">
      <c r="B142" s="35" t="s">
        <v>90</v>
      </c>
      <c r="C142" s="99">
        <v>4925</v>
      </c>
      <c r="D142" s="99"/>
      <c r="E142" s="99">
        <v>1073</v>
      </c>
      <c r="F142" s="99">
        <v>205</v>
      </c>
      <c r="G142" s="99">
        <v>14277</v>
      </c>
      <c r="H142" s="33">
        <v>0.5042761148442273</v>
      </c>
      <c r="I142" s="99"/>
      <c r="J142" s="33">
        <v>-0.34920634920634919</v>
      </c>
      <c r="K142" s="33">
        <v>-0.42449144008056394</v>
      </c>
    </row>
    <row r="143" spans="2:11" ht="15" customHeight="1" thickBot="1" x14ac:dyDescent="0.25">
      <c r="B143" s="35" t="s">
        <v>91</v>
      </c>
      <c r="C143" s="99">
        <v>5017</v>
      </c>
      <c r="D143" s="99"/>
      <c r="E143" s="99">
        <v>1342</v>
      </c>
      <c r="F143" s="99">
        <v>220</v>
      </c>
      <c r="G143" s="99">
        <v>15362</v>
      </c>
      <c r="H143" s="33">
        <v>1.177</v>
      </c>
      <c r="I143" s="99"/>
      <c r="J143" s="33">
        <v>0.47699999999999998</v>
      </c>
      <c r="K143" s="33">
        <v>0.13700000000000001</v>
      </c>
    </row>
    <row r="144" spans="2:11" ht="15" customHeight="1" thickBot="1" x14ac:dyDescent="0.25">
      <c r="B144" s="35" t="s">
        <v>92</v>
      </c>
      <c r="C144" s="99">
        <v>4101</v>
      </c>
      <c r="D144" s="99"/>
      <c r="E144" s="99">
        <v>941</v>
      </c>
      <c r="F144" s="99">
        <v>185</v>
      </c>
      <c r="G144" s="99">
        <v>12469</v>
      </c>
      <c r="H144" s="33">
        <v>0.124</v>
      </c>
      <c r="I144" s="99"/>
      <c r="J144" s="33">
        <v>0.22500000000000001</v>
      </c>
      <c r="K144" s="33">
        <v>-0.182</v>
      </c>
    </row>
    <row r="145" spans="2:11" ht="15" customHeight="1" thickBot="1" x14ac:dyDescent="0.25">
      <c r="B145" s="32" t="s">
        <v>93</v>
      </c>
      <c r="C145" s="43">
        <v>4849</v>
      </c>
      <c r="D145" s="43"/>
      <c r="E145" s="43">
        <v>1171</v>
      </c>
      <c r="F145" s="43">
        <v>208</v>
      </c>
      <c r="G145" s="43">
        <v>15027</v>
      </c>
      <c r="H145" s="34">
        <v>7.3999999999999996E-2</v>
      </c>
      <c r="I145" s="43"/>
      <c r="J145" s="34">
        <v>-0.13</v>
      </c>
      <c r="K145" s="34">
        <v>-0.124</v>
      </c>
    </row>
    <row r="146" spans="2:11" ht="15" customHeight="1" thickBot="1" x14ac:dyDescent="0.25">
      <c r="B146" s="35" t="s">
        <v>94</v>
      </c>
      <c r="C146" s="99">
        <v>5312</v>
      </c>
      <c r="D146" s="99"/>
      <c r="E146" s="99">
        <v>1043</v>
      </c>
      <c r="F146" s="99">
        <v>166</v>
      </c>
      <c r="G146" s="99">
        <v>15522</v>
      </c>
      <c r="H146" s="33">
        <f>+'Total concursos TSJ'!C45</f>
        <v>6.0109896209135816E-2</v>
      </c>
      <c r="I146" s="99"/>
      <c r="J146" s="33">
        <f t="shared" ref="J146:K149" si="9">+(F146-F142)/F142</f>
        <v>-0.19024390243902439</v>
      </c>
      <c r="K146" s="33">
        <f t="shared" si="9"/>
        <v>8.7203193948308472E-2</v>
      </c>
    </row>
    <row r="147" spans="2:11" ht="15" customHeight="1" thickBot="1" x14ac:dyDescent="0.25">
      <c r="B147" s="35" t="s">
        <v>95</v>
      </c>
      <c r="C147" s="99">
        <v>5798</v>
      </c>
      <c r="D147" s="99"/>
      <c r="E147" s="99">
        <v>1152</v>
      </c>
      <c r="F147" s="99">
        <v>160</v>
      </c>
      <c r="G147" s="99">
        <v>15914</v>
      </c>
      <c r="H147" s="33">
        <v>0.15567071955351805</v>
      </c>
      <c r="I147" s="99"/>
      <c r="J147" s="33">
        <f t="shared" si="9"/>
        <v>-0.27272727272727271</v>
      </c>
      <c r="K147" s="33">
        <f t="shared" si="9"/>
        <v>3.5932821247233432E-2</v>
      </c>
    </row>
    <row r="148" spans="2:11" ht="15" customHeight="1" thickBot="1" x14ac:dyDescent="0.25">
      <c r="B148" s="35" t="s">
        <v>96</v>
      </c>
      <c r="C148" s="99">
        <v>7225</v>
      </c>
      <c r="D148" s="99"/>
      <c r="E148" s="99">
        <v>859</v>
      </c>
      <c r="F148" s="99">
        <v>119</v>
      </c>
      <c r="G148" s="99">
        <v>11836</v>
      </c>
      <c r="H148" s="33">
        <v>0.76176542306754447</v>
      </c>
      <c r="I148" s="99"/>
      <c r="J148" s="33">
        <f>+(F148-F144)/F144</f>
        <v>-0.35675675675675678</v>
      </c>
      <c r="K148" s="33">
        <f t="shared" si="9"/>
        <v>-5.076589943058786E-2</v>
      </c>
    </row>
    <row r="149" spans="2:11" ht="15" customHeight="1" thickBot="1" x14ac:dyDescent="0.25">
      <c r="B149" s="32" t="s">
        <v>97</v>
      </c>
      <c r="C149" s="43">
        <f>+'Total concursos TSJ'!F23</f>
        <v>21393</v>
      </c>
      <c r="D149" s="43"/>
      <c r="E149" s="43">
        <v>1069</v>
      </c>
      <c r="F149" s="43">
        <v>128</v>
      </c>
      <c r="G149" s="43">
        <v>9590</v>
      </c>
      <c r="H149" s="34">
        <v>0.91730253660548566</v>
      </c>
      <c r="I149" s="43"/>
      <c r="J149" s="34">
        <f>+(F149-F145)/F145</f>
        <v>-0.38461538461538464</v>
      </c>
      <c r="K149" s="34">
        <f t="shared" si="9"/>
        <v>-0.36181539894855924</v>
      </c>
    </row>
    <row r="150" spans="2:11" ht="15" customHeight="1" thickBot="1" x14ac:dyDescent="0.25">
      <c r="B150" s="35" t="s">
        <v>98</v>
      </c>
      <c r="C150" s="99">
        <v>9316</v>
      </c>
      <c r="D150" s="99">
        <v>112</v>
      </c>
      <c r="E150" s="99">
        <v>852</v>
      </c>
      <c r="F150" s="99">
        <v>123</v>
      </c>
      <c r="G150" s="99">
        <v>5712</v>
      </c>
      <c r="H150" s="33">
        <v>0.7537650602409639</v>
      </c>
      <c r="I150" s="164"/>
      <c r="J150" s="33">
        <v>-0.25903614457831325</v>
      </c>
      <c r="K150" s="33">
        <v>-0.63200618477000392</v>
      </c>
    </row>
    <row r="151" spans="2:11" ht="15" customHeight="1" thickBot="1" x14ac:dyDescent="0.25">
      <c r="B151" s="35" t="s">
        <v>99</v>
      </c>
      <c r="C151" s="99">
        <v>12006</v>
      </c>
      <c r="D151" s="99">
        <v>384</v>
      </c>
      <c r="E151" s="99">
        <v>1218</v>
      </c>
      <c r="F151" s="99">
        <v>121</v>
      </c>
      <c r="G151" s="99">
        <v>8337</v>
      </c>
      <c r="H151" s="33">
        <v>1.0707140393239047</v>
      </c>
      <c r="I151" s="164"/>
      <c r="J151" s="33">
        <v>-0.24374999999999999</v>
      </c>
      <c r="K151" s="33">
        <v>-0.47612165388965688</v>
      </c>
    </row>
    <row r="152" spans="2:11" ht="15" customHeight="1" thickBot="1" x14ac:dyDescent="0.25">
      <c r="B152" s="35" t="s">
        <v>100</v>
      </c>
      <c r="C152" s="99">
        <v>9330</v>
      </c>
      <c r="D152" s="99">
        <v>430</v>
      </c>
      <c r="E152" s="99">
        <v>914</v>
      </c>
      <c r="F152" s="99">
        <v>132</v>
      </c>
      <c r="G152" s="99">
        <v>5975</v>
      </c>
      <c r="H152" s="33">
        <v>0.29134948096885815</v>
      </c>
      <c r="I152" s="164"/>
      <c r="J152" s="33">
        <v>0.1092436974789916</v>
      </c>
      <c r="K152" s="33">
        <v>-0.49518418384589391</v>
      </c>
    </row>
    <row r="153" spans="2:11" ht="15" customHeight="1" thickBot="1" x14ac:dyDescent="0.25">
      <c r="B153" s="32" t="s">
        <v>101</v>
      </c>
      <c r="C153" s="43">
        <v>11791</v>
      </c>
      <c r="D153" s="43">
        <v>518</v>
      </c>
      <c r="E153" s="43">
        <v>1516</v>
      </c>
      <c r="F153" s="43">
        <v>153</v>
      </c>
      <c r="G153" s="43">
        <v>7405</v>
      </c>
      <c r="H153" s="34">
        <v>0.25223024638912489</v>
      </c>
      <c r="I153" s="43"/>
      <c r="J153" s="34">
        <v>0.1953125</v>
      </c>
      <c r="K153" s="34">
        <v>-0.2278415015641293</v>
      </c>
    </row>
    <row r="154" spans="2:11" ht="15" customHeight="1" thickBot="1" x14ac:dyDescent="0.25">
      <c r="B154" s="35" t="s">
        <v>102</v>
      </c>
      <c r="C154" s="99">
        <v>13148</v>
      </c>
      <c r="D154" s="99">
        <v>668</v>
      </c>
      <c r="E154" s="99">
        <v>1655</v>
      </c>
      <c r="F154" s="99">
        <v>149</v>
      </c>
      <c r="G154" s="99">
        <v>6241</v>
      </c>
      <c r="H154" s="33">
        <f>+(C154-C150)/C150</f>
        <v>0.41133533705452985</v>
      </c>
      <c r="I154" s="98">
        <f>(D154-D150)/D150</f>
        <v>4.9642857142857144</v>
      </c>
      <c r="J154" s="33">
        <f t="shared" ref="J154:K162" si="10">+(F154-F150)/F150</f>
        <v>0.21138211382113822</v>
      </c>
      <c r="K154" s="33">
        <f t="shared" si="10"/>
        <v>9.2612044817927175E-2</v>
      </c>
    </row>
    <row r="155" spans="2:11" ht="15" customHeight="1" thickBot="1" x14ac:dyDescent="0.25">
      <c r="B155" s="35" t="s">
        <v>103</v>
      </c>
      <c r="C155" s="99">
        <v>15227</v>
      </c>
      <c r="D155" s="99">
        <v>838</v>
      </c>
      <c r="E155" s="99">
        <v>1761</v>
      </c>
      <c r="F155" s="99">
        <v>167</v>
      </c>
      <c r="G155" s="99">
        <v>7863</v>
      </c>
      <c r="H155" s="33">
        <f>+(C155-C151)/C151</f>
        <v>0.26828252540396469</v>
      </c>
      <c r="I155" s="98">
        <f t="shared" ref="H155:I162" si="11">(D155-D151)/D151</f>
        <v>1.1822916666666667</v>
      </c>
      <c r="J155" s="33">
        <f t="shared" si="10"/>
        <v>0.38016528925619836</v>
      </c>
      <c r="K155" s="33">
        <f t="shared" si="10"/>
        <v>-5.6854983807124865E-2</v>
      </c>
    </row>
    <row r="156" spans="2:11" ht="15" customHeight="1" thickBot="1" x14ac:dyDescent="0.25">
      <c r="B156" s="35" t="s">
        <v>104</v>
      </c>
      <c r="C156" s="99">
        <v>12675</v>
      </c>
      <c r="D156" s="99">
        <v>718</v>
      </c>
      <c r="E156" s="99">
        <v>1111</v>
      </c>
      <c r="F156" s="99">
        <v>106</v>
      </c>
      <c r="G156" s="99">
        <v>6338</v>
      </c>
      <c r="H156" s="98">
        <v>0.35852090032154343</v>
      </c>
      <c r="I156" s="98">
        <f t="shared" si="11"/>
        <v>0.66976744186046511</v>
      </c>
      <c r="J156" s="33">
        <f t="shared" si="10"/>
        <v>-0.19696969696969696</v>
      </c>
      <c r="K156" s="33">
        <f t="shared" si="10"/>
        <v>6.0753138075313809E-2</v>
      </c>
    </row>
    <row r="157" spans="2:11" ht="15" customHeight="1" thickBot="1" x14ac:dyDescent="0.25">
      <c r="B157" s="32" t="s">
        <v>105</v>
      </c>
      <c r="C157" s="43">
        <v>16457</v>
      </c>
      <c r="D157" s="43">
        <v>1039</v>
      </c>
      <c r="E157" s="43">
        <v>1574</v>
      </c>
      <c r="F157" s="43">
        <v>180</v>
      </c>
      <c r="G157" s="43">
        <v>8746</v>
      </c>
      <c r="H157" s="34">
        <v>0.39572555338817744</v>
      </c>
      <c r="I157" s="34">
        <f t="shared" si="11"/>
        <v>1.0057915057915059</v>
      </c>
      <c r="J157" s="34">
        <f t="shared" si="10"/>
        <v>0.17647058823529413</v>
      </c>
      <c r="K157" s="34">
        <f t="shared" si="10"/>
        <v>0.1810938555030385</v>
      </c>
    </row>
    <row r="158" spans="2:11" ht="15" customHeight="1" thickBot="1" x14ac:dyDescent="0.25">
      <c r="B158" s="35" t="s">
        <v>106</v>
      </c>
      <c r="C158" s="99">
        <v>18017</v>
      </c>
      <c r="D158" s="165">
        <v>900</v>
      </c>
      <c r="E158" s="99">
        <v>1761</v>
      </c>
      <c r="F158" s="99">
        <v>159</v>
      </c>
      <c r="G158" s="99">
        <v>10486</v>
      </c>
      <c r="H158" s="98">
        <v>0.37032248250684513</v>
      </c>
      <c r="I158" s="98">
        <f t="shared" si="11"/>
        <v>0.3473053892215569</v>
      </c>
      <c r="J158" s="33">
        <f t="shared" si="10"/>
        <v>6.7114093959731544E-2</v>
      </c>
      <c r="K158" s="33">
        <f t="shared" si="10"/>
        <v>0.68017945842012495</v>
      </c>
    </row>
    <row r="159" spans="2:11" ht="15" customHeight="1" thickBot="1" x14ac:dyDescent="0.25">
      <c r="B159" s="35" t="s">
        <v>302</v>
      </c>
      <c r="C159" s="99">
        <v>18106</v>
      </c>
      <c r="D159" s="165">
        <v>871</v>
      </c>
      <c r="E159" s="99">
        <v>1608</v>
      </c>
      <c r="F159" s="99">
        <v>157</v>
      </c>
      <c r="G159" s="99">
        <v>7726</v>
      </c>
      <c r="H159" s="98">
        <v>0.18907204308136863</v>
      </c>
      <c r="I159" s="98">
        <f t="shared" si="11"/>
        <v>3.9379474940334128E-2</v>
      </c>
      <c r="J159" s="33">
        <f t="shared" si="10"/>
        <v>-5.9880239520958084E-2</v>
      </c>
      <c r="K159" s="33">
        <f t="shared" si="10"/>
        <v>-1.7423375302047565E-2</v>
      </c>
    </row>
    <row r="160" spans="2:11" ht="15" customHeight="1" thickBot="1" x14ac:dyDescent="0.25">
      <c r="B160" s="35" t="s">
        <v>304</v>
      </c>
      <c r="C160" s="99">
        <v>17223</v>
      </c>
      <c r="D160" s="165">
        <v>761</v>
      </c>
      <c r="E160" s="99">
        <v>1308</v>
      </c>
      <c r="F160" s="99">
        <v>123</v>
      </c>
      <c r="G160" s="99">
        <v>4922</v>
      </c>
      <c r="H160" s="98">
        <v>0.3588165680473373</v>
      </c>
      <c r="I160" s="98">
        <f t="shared" si="11"/>
        <v>5.9888579387186627E-2</v>
      </c>
      <c r="J160" s="33">
        <f t="shared" si="10"/>
        <v>0.16037735849056603</v>
      </c>
      <c r="K160" s="33">
        <f t="shared" si="10"/>
        <v>-0.22341432628589461</v>
      </c>
    </row>
    <row r="161" spans="2:12" ht="15" customHeight="1" thickBot="1" x14ac:dyDescent="0.25">
      <c r="B161" s="32" t="s">
        <v>311</v>
      </c>
      <c r="C161" s="43">
        <v>21393</v>
      </c>
      <c r="D161" s="43">
        <v>861</v>
      </c>
      <c r="E161" s="43">
        <v>1746</v>
      </c>
      <c r="F161" s="43">
        <v>199</v>
      </c>
      <c r="G161" s="43">
        <v>8544</v>
      </c>
      <c r="H161" s="34">
        <v>0.29993315914200647</v>
      </c>
      <c r="I161" s="34">
        <f t="shared" si="11"/>
        <v>-0.17131857555341676</v>
      </c>
      <c r="J161" s="34">
        <f t="shared" si="10"/>
        <v>0.10555555555555556</v>
      </c>
      <c r="K161" s="34">
        <f t="shared" si="10"/>
        <v>-2.3096272581751658E-2</v>
      </c>
    </row>
    <row r="162" spans="2:12" ht="15" customHeight="1" thickBot="1" x14ac:dyDescent="0.25">
      <c r="B162" s="35" t="s">
        <v>330</v>
      </c>
      <c r="C162" s="99">
        <v>19100</v>
      </c>
      <c r="D162" s="165">
        <v>954</v>
      </c>
      <c r="E162" s="99">
        <v>1906</v>
      </c>
      <c r="F162" s="99">
        <v>153</v>
      </c>
      <c r="G162" s="99">
        <v>7274</v>
      </c>
      <c r="H162" s="98">
        <f t="shared" si="11"/>
        <v>6.0109896209135816E-2</v>
      </c>
      <c r="I162" s="98">
        <f t="shared" si="11"/>
        <v>0.06</v>
      </c>
      <c r="J162" s="33">
        <f t="shared" si="10"/>
        <v>-3.7735849056603772E-2</v>
      </c>
      <c r="K162" s="33">
        <f t="shared" si="10"/>
        <v>-0.30631317947739845</v>
      </c>
    </row>
    <row r="163" spans="2:12" ht="25.5" customHeight="1" x14ac:dyDescent="0.2">
      <c r="C163" s="18"/>
      <c r="D163" s="18"/>
      <c r="E163" s="18"/>
      <c r="G163" s="13"/>
      <c r="H163" s="13"/>
      <c r="I163" s="13"/>
      <c r="J163" s="13"/>
      <c r="K163" s="13"/>
      <c r="L163" s="13"/>
    </row>
    <row r="164" spans="2:12" ht="48" customHeight="1" x14ac:dyDescent="0.2">
      <c r="B164" s="10"/>
      <c r="C164" s="19"/>
      <c r="D164" s="19"/>
      <c r="E164" s="19"/>
      <c r="F164" s="20"/>
      <c r="G164" s="19"/>
      <c r="H164" s="13"/>
      <c r="I164" s="13"/>
      <c r="J164" s="13"/>
      <c r="K164" s="13"/>
      <c r="L164" s="13"/>
    </row>
    <row r="166" spans="2:12" ht="54.95" customHeight="1" x14ac:dyDescent="0.2">
      <c r="C166" s="39" t="s">
        <v>116</v>
      </c>
      <c r="D166" s="39" t="s">
        <v>117</v>
      </c>
      <c r="E166" s="39" t="s">
        <v>118</v>
      </c>
      <c r="F166" s="39" t="s">
        <v>119</v>
      </c>
      <c r="G166" s="39" t="s">
        <v>120</v>
      </c>
      <c r="H166" s="39" t="s">
        <v>121</v>
      </c>
    </row>
    <row r="167" spans="2:12" ht="14.25" customHeight="1" thickBot="1" x14ac:dyDescent="0.25">
      <c r="B167" s="35" t="s">
        <v>34</v>
      </c>
      <c r="C167" s="40">
        <v>5688</v>
      </c>
      <c r="D167" s="40">
        <v>117595</v>
      </c>
      <c r="E167" s="40"/>
      <c r="F167" s="36">
        <v>0.19596299411269974</v>
      </c>
      <c r="G167" s="36">
        <v>0.19596299411269974</v>
      </c>
      <c r="H167" s="36"/>
    </row>
    <row r="168" spans="2:12" ht="14.25" customHeight="1" thickBot="1" x14ac:dyDescent="0.25">
      <c r="B168" s="30" t="s">
        <v>35</v>
      </c>
      <c r="C168" s="41">
        <v>5935</v>
      </c>
      <c r="D168" s="41">
        <v>105562</v>
      </c>
      <c r="E168" s="41"/>
      <c r="F168" s="33">
        <v>0.2964176496286588</v>
      </c>
      <c r="G168" s="33">
        <v>0.2964176496286588</v>
      </c>
      <c r="H168" s="33"/>
    </row>
    <row r="169" spans="2:12" ht="14.25" customHeight="1" thickBot="1" x14ac:dyDescent="0.25">
      <c r="B169" s="31" t="s">
        <v>36</v>
      </c>
      <c r="C169" s="41">
        <v>5484</v>
      </c>
      <c r="D169" s="41">
        <v>82411</v>
      </c>
      <c r="E169" s="41"/>
      <c r="F169" s="33">
        <v>0.60491659350307292</v>
      </c>
      <c r="G169" s="33">
        <v>0.60491659350307292</v>
      </c>
      <c r="H169" s="33"/>
    </row>
    <row r="170" spans="2:12" ht="14.25" customHeight="1" thickBot="1" x14ac:dyDescent="0.25">
      <c r="B170" s="32" t="s">
        <v>37</v>
      </c>
      <c r="C170" s="43">
        <v>8836</v>
      </c>
      <c r="D170" s="43">
        <v>115031</v>
      </c>
      <c r="E170" s="43"/>
      <c r="F170" s="34">
        <v>0.81400123177992201</v>
      </c>
      <c r="G170" s="34">
        <v>0.81400123177992201</v>
      </c>
      <c r="H170" s="34"/>
    </row>
    <row r="171" spans="2:12" ht="14.25" customHeight="1" thickBot="1" x14ac:dyDescent="0.25">
      <c r="B171" s="35" t="s">
        <v>38</v>
      </c>
      <c r="C171" s="41">
        <v>11050</v>
      </c>
      <c r="D171" s="41">
        <v>121829</v>
      </c>
      <c r="E171" s="41"/>
      <c r="F171" s="33">
        <f t="shared" ref="F171:F206" si="12">+(C171-C167)/C167</f>
        <v>0.94268635724331928</v>
      </c>
      <c r="G171" s="33">
        <f t="shared" ref="G171:G206" si="13">+(D171-D167)/D167</f>
        <v>3.6004932182490755E-2</v>
      </c>
      <c r="H171" s="33"/>
    </row>
    <row r="172" spans="2:12" ht="14.25" customHeight="1" thickBot="1" x14ac:dyDescent="0.25">
      <c r="B172" s="30" t="s">
        <v>39</v>
      </c>
      <c r="C172" s="41">
        <v>12938</v>
      </c>
      <c r="D172" s="41">
        <v>168029</v>
      </c>
      <c r="E172" s="41"/>
      <c r="F172" s="33">
        <f t="shared" si="12"/>
        <v>1.179949452401011</v>
      </c>
      <c r="G172" s="33">
        <f t="shared" si="13"/>
        <v>0.59175650328716778</v>
      </c>
      <c r="H172" s="33"/>
    </row>
    <row r="173" spans="2:12" ht="14.25" customHeight="1" thickBot="1" x14ac:dyDescent="0.25">
      <c r="B173" s="31" t="s">
        <v>40</v>
      </c>
      <c r="C173" s="41">
        <v>13487</v>
      </c>
      <c r="D173" s="41">
        <v>141751</v>
      </c>
      <c r="E173" s="41"/>
      <c r="F173" s="33">
        <f t="shared" si="12"/>
        <v>1.4593362509117433</v>
      </c>
      <c r="G173" s="33">
        <f t="shared" si="13"/>
        <v>0.72004950795403522</v>
      </c>
      <c r="H173" s="33"/>
    </row>
    <row r="174" spans="2:12" ht="14.25" customHeight="1" thickBot="1" x14ac:dyDescent="0.25">
      <c r="B174" s="32" t="s">
        <v>41</v>
      </c>
      <c r="C174" s="43">
        <v>21211</v>
      </c>
      <c r="D174" s="43">
        <v>214367</v>
      </c>
      <c r="E174" s="43"/>
      <c r="F174" s="34">
        <f t="shared" si="12"/>
        <v>1.4005205975554549</v>
      </c>
      <c r="G174" s="34">
        <f t="shared" si="13"/>
        <v>0.86355851900791958</v>
      </c>
      <c r="H174" s="34"/>
    </row>
    <row r="175" spans="2:12" ht="14.25" customHeight="1" thickBot="1" x14ac:dyDescent="0.25">
      <c r="B175" s="35" t="s">
        <v>42</v>
      </c>
      <c r="C175" s="41">
        <v>23433</v>
      </c>
      <c r="D175" s="41">
        <v>207890</v>
      </c>
      <c r="E175" s="41"/>
      <c r="F175" s="33">
        <f t="shared" si="12"/>
        <v>1.120633484162896</v>
      </c>
      <c r="G175" s="33">
        <f t="shared" si="13"/>
        <v>0.70640816226021719</v>
      </c>
      <c r="H175" s="33"/>
      <c r="I175" s="18"/>
      <c r="K175" s="13"/>
    </row>
    <row r="176" spans="2:12" ht="14.25" customHeight="1" thickBot="1" x14ac:dyDescent="0.25">
      <c r="B176" s="30" t="s">
        <v>43</v>
      </c>
      <c r="C176" s="41">
        <v>23704</v>
      </c>
      <c r="D176" s="41">
        <v>216333</v>
      </c>
      <c r="E176" s="41"/>
      <c r="F176" s="33">
        <f t="shared" si="12"/>
        <v>0.8321224300510125</v>
      </c>
      <c r="G176" s="33">
        <f t="shared" si="13"/>
        <v>0.28747418600360652</v>
      </c>
      <c r="H176" s="33"/>
      <c r="I176" s="18"/>
      <c r="K176" s="13"/>
    </row>
    <row r="177" spans="2:11" ht="14.25" customHeight="1" thickBot="1" x14ac:dyDescent="0.25">
      <c r="B177" s="31" t="s">
        <v>44</v>
      </c>
      <c r="C177" s="41">
        <v>19241</v>
      </c>
      <c r="D177" s="41">
        <v>178421</v>
      </c>
      <c r="E177" s="41"/>
      <c r="F177" s="33">
        <f t="shared" si="12"/>
        <v>0.4266330540520501</v>
      </c>
      <c r="G177" s="33">
        <f t="shared" si="13"/>
        <v>0.25869306036641715</v>
      </c>
      <c r="H177" s="33"/>
      <c r="I177" s="18"/>
      <c r="K177" s="13"/>
    </row>
    <row r="178" spans="2:11" ht="14.25" customHeight="1" thickBot="1" x14ac:dyDescent="0.25">
      <c r="B178" s="32" t="s">
        <v>45</v>
      </c>
      <c r="C178" s="43">
        <v>26941</v>
      </c>
      <c r="D178" s="43">
        <v>254231</v>
      </c>
      <c r="E178" s="43"/>
      <c r="F178" s="34">
        <f t="shared" si="12"/>
        <v>0.27014285040780728</v>
      </c>
      <c r="G178" s="34">
        <f t="shared" si="13"/>
        <v>0.18596145862003013</v>
      </c>
      <c r="H178" s="34"/>
      <c r="I178" s="18"/>
      <c r="K178" s="13"/>
    </row>
    <row r="179" spans="2:11" ht="14.25" customHeight="1" thickBot="1" x14ac:dyDescent="0.25">
      <c r="B179" s="35" t="s">
        <v>46</v>
      </c>
      <c r="C179" s="41">
        <v>27597</v>
      </c>
      <c r="D179" s="41">
        <v>255528</v>
      </c>
      <c r="E179" s="41"/>
      <c r="F179" s="33">
        <f t="shared" si="12"/>
        <v>0.17769811803866342</v>
      </c>
      <c r="G179" s="33">
        <f t="shared" si="13"/>
        <v>0.22915003126653519</v>
      </c>
      <c r="H179" s="33"/>
      <c r="I179" s="18"/>
      <c r="K179" s="13"/>
    </row>
    <row r="180" spans="2:11" ht="14.25" customHeight="1" thickBot="1" x14ac:dyDescent="0.25">
      <c r="B180" s="30" t="s">
        <v>47</v>
      </c>
      <c r="C180" s="41">
        <v>24533</v>
      </c>
      <c r="D180" s="41">
        <v>238962</v>
      </c>
      <c r="E180" s="41"/>
      <c r="F180" s="33">
        <f t="shared" si="12"/>
        <v>3.4973000337495778E-2</v>
      </c>
      <c r="G180" s="33">
        <f t="shared" si="13"/>
        <v>0.10460262650635825</v>
      </c>
      <c r="H180" s="33"/>
      <c r="I180" s="18"/>
      <c r="K180" s="13"/>
    </row>
    <row r="181" spans="2:11" ht="14.25" customHeight="1" thickBot="1" x14ac:dyDescent="0.25">
      <c r="B181" s="31" t="s">
        <v>48</v>
      </c>
      <c r="C181" s="41">
        <v>19358</v>
      </c>
      <c r="D181" s="41">
        <v>177892</v>
      </c>
      <c r="E181" s="41"/>
      <c r="F181" s="33">
        <f t="shared" si="12"/>
        <v>6.0807650330024429E-3</v>
      </c>
      <c r="G181" s="33">
        <f t="shared" si="13"/>
        <v>-2.9648976297633124E-3</v>
      </c>
      <c r="H181" s="33"/>
      <c r="I181" s="18"/>
      <c r="K181" s="13"/>
    </row>
    <row r="182" spans="2:11" ht="14.25" customHeight="1" thickBot="1" x14ac:dyDescent="0.25">
      <c r="B182" s="32" t="s">
        <v>49</v>
      </c>
      <c r="C182" s="43">
        <v>22148</v>
      </c>
      <c r="D182" s="43">
        <v>222745</v>
      </c>
      <c r="E182" s="43"/>
      <c r="F182" s="34">
        <f t="shared" si="12"/>
        <v>-0.17790727886863889</v>
      </c>
      <c r="G182" s="34">
        <f t="shared" si="13"/>
        <v>-0.1238479965071136</v>
      </c>
      <c r="H182" s="34"/>
      <c r="I182" s="18"/>
      <c r="K182" s="13"/>
    </row>
    <row r="183" spans="2:11" ht="14.25" customHeight="1" thickBot="1" x14ac:dyDescent="0.25">
      <c r="B183" s="35" t="s">
        <v>50</v>
      </c>
      <c r="C183" s="41">
        <v>21737</v>
      </c>
      <c r="D183" s="41">
        <v>229355</v>
      </c>
      <c r="E183" s="41"/>
      <c r="F183" s="33">
        <f t="shared" si="12"/>
        <v>-0.21234192122332138</v>
      </c>
      <c r="G183" s="33">
        <f t="shared" si="13"/>
        <v>-0.10242713127328512</v>
      </c>
      <c r="H183" s="33"/>
      <c r="I183" s="18"/>
      <c r="K183" s="13"/>
    </row>
    <row r="184" spans="2:11" ht="14.25" customHeight="1" thickBot="1" x14ac:dyDescent="0.25">
      <c r="B184" s="30" t="s">
        <v>51</v>
      </c>
      <c r="C184" s="41">
        <v>20505</v>
      </c>
      <c r="D184" s="41">
        <v>212296</v>
      </c>
      <c r="E184" s="41"/>
      <c r="F184" s="33">
        <f t="shared" si="12"/>
        <v>-0.16418701341050829</v>
      </c>
      <c r="G184" s="33">
        <f t="shared" si="13"/>
        <v>-0.11159096425373072</v>
      </c>
      <c r="H184" s="33"/>
    </row>
    <row r="185" spans="2:11" ht="14.25" customHeight="1" thickBot="1" x14ac:dyDescent="0.25">
      <c r="B185" s="31" t="s">
        <v>52</v>
      </c>
      <c r="C185" s="41">
        <v>14861</v>
      </c>
      <c r="D185" s="41">
        <v>99713</v>
      </c>
      <c r="E185" s="41"/>
      <c r="F185" s="33">
        <f t="shared" si="12"/>
        <v>-0.23230705651410269</v>
      </c>
      <c r="G185" s="33">
        <f t="shared" si="13"/>
        <v>-0.43947451262563803</v>
      </c>
      <c r="H185" s="33"/>
    </row>
    <row r="186" spans="2:11" ht="14.25" customHeight="1" thickBot="1" x14ac:dyDescent="0.25">
      <c r="B186" s="32" t="s">
        <v>53</v>
      </c>
      <c r="C186" s="43">
        <v>20751</v>
      </c>
      <c r="D186" s="43">
        <v>142340</v>
      </c>
      <c r="E186" s="43"/>
      <c r="F186" s="34">
        <f t="shared" si="12"/>
        <v>-6.3075672746974898E-2</v>
      </c>
      <c r="G186" s="34">
        <f t="shared" si="13"/>
        <v>-0.36097331028754853</v>
      </c>
      <c r="H186" s="34"/>
    </row>
    <row r="187" spans="2:11" ht="14.25" customHeight="1" thickBot="1" x14ac:dyDescent="0.25">
      <c r="B187" s="35" t="s">
        <v>54</v>
      </c>
      <c r="C187" s="41">
        <v>24699</v>
      </c>
      <c r="D187" s="41">
        <v>171669</v>
      </c>
      <c r="E187" s="41"/>
      <c r="F187" s="33">
        <f t="shared" si="12"/>
        <v>0.13626535400469245</v>
      </c>
      <c r="G187" s="33">
        <f t="shared" si="13"/>
        <v>-0.25151402847114734</v>
      </c>
      <c r="H187" s="33"/>
    </row>
    <row r="188" spans="2:11" ht="14.25" customHeight="1" thickBot="1" x14ac:dyDescent="0.25">
      <c r="B188" s="30" t="s">
        <v>55</v>
      </c>
      <c r="C188" s="41">
        <v>23342</v>
      </c>
      <c r="D188" s="41">
        <v>172319</v>
      </c>
      <c r="E188" s="41"/>
      <c r="F188" s="33">
        <f t="shared" si="12"/>
        <v>0.13835649841502073</v>
      </c>
      <c r="G188" s="33">
        <f t="shared" si="13"/>
        <v>-0.18830783434450013</v>
      </c>
      <c r="H188" s="33"/>
    </row>
    <row r="189" spans="2:11" ht="14.25" customHeight="1" thickBot="1" x14ac:dyDescent="0.25">
      <c r="B189" s="31" t="s">
        <v>56</v>
      </c>
      <c r="C189" s="41">
        <v>19238</v>
      </c>
      <c r="D189" s="41">
        <v>139047</v>
      </c>
      <c r="E189" s="41"/>
      <c r="F189" s="33">
        <f t="shared" si="12"/>
        <v>0.29452930489199919</v>
      </c>
      <c r="G189" s="33">
        <f t="shared" si="13"/>
        <v>0.39447213502752898</v>
      </c>
      <c r="H189" s="33"/>
    </row>
    <row r="190" spans="2:11" ht="14.25" customHeight="1" thickBot="1" x14ac:dyDescent="0.25">
      <c r="B190" s="32" t="s">
        <v>57</v>
      </c>
      <c r="C190" s="43">
        <v>24343</v>
      </c>
      <c r="D190" s="43">
        <v>217100</v>
      </c>
      <c r="E190" s="43"/>
      <c r="F190" s="34">
        <f t="shared" si="12"/>
        <v>0.17310009156185244</v>
      </c>
      <c r="G190" s="34">
        <f t="shared" si="13"/>
        <v>0.5252213011100183</v>
      </c>
      <c r="H190" s="34"/>
      <c r="I190" s="18"/>
    </row>
    <row r="191" spans="2:11" ht="14.25" customHeight="1" thickBot="1" x14ac:dyDescent="0.25">
      <c r="B191" s="35" t="s">
        <v>58</v>
      </c>
      <c r="C191" s="41">
        <v>21272</v>
      </c>
      <c r="D191" s="41">
        <v>137260</v>
      </c>
      <c r="E191" s="41"/>
      <c r="F191" s="33">
        <f t="shared" si="12"/>
        <v>-0.13875055670270051</v>
      </c>
      <c r="G191" s="33">
        <f t="shared" si="13"/>
        <v>-0.20043805229831826</v>
      </c>
      <c r="H191" s="33"/>
      <c r="I191" s="18"/>
    </row>
    <row r="192" spans="2:11" ht="14.25" customHeight="1" thickBot="1" x14ac:dyDescent="0.25">
      <c r="B192" s="30" t="s">
        <v>59</v>
      </c>
      <c r="C192" s="41">
        <v>20323</v>
      </c>
      <c r="D192" s="41">
        <v>148525</v>
      </c>
      <c r="E192" s="41"/>
      <c r="F192" s="33">
        <f t="shared" si="12"/>
        <v>-0.12933767457801387</v>
      </c>
      <c r="G192" s="33">
        <f t="shared" si="13"/>
        <v>-0.13808111699812556</v>
      </c>
      <c r="H192" s="33"/>
      <c r="I192" s="18"/>
    </row>
    <row r="193" spans="2:9" ht="14.25" customHeight="1" thickBot="1" x14ac:dyDescent="0.25">
      <c r="B193" s="31" t="s">
        <v>60</v>
      </c>
      <c r="C193" s="41">
        <v>17009</v>
      </c>
      <c r="D193" s="41">
        <v>125943</v>
      </c>
      <c r="E193" s="41"/>
      <c r="F193" s="33">
        <f t="shared" si="12"/>
        <v>-0.11586443497245036</v>
      </c>
      <c r="G193" s="33">
        <f t="shared" si="13"/>
        <v>-9.4241515458801703E-2</v>
      </c>
      <c r="H193" s="33"/>
      <c r="I193" s="18"/>
    </row>
    <row r="194" spans="2:9" ht="14.25" customHeight="1" thickBot="1" x14ac:dyDescent="0.25">
      <c r="B194" s="32" t="s">
        <v>61</v>
      </c>
      <c r="C194" s="43">
        <v>24076</v>
      </c>
      <c r="D194" s="43">
        <v>151448</v>
      </c>
      <c r="E194" s="43"/>
      <c r="F194" s="34">
        <f t="shared" si="12"/>
        <v>-1.0968245491517068E-2</v>
      </c>
      <c r="G194" s="34">
        <f t="shared" si="13"/>
        <v>-0.30240442192538003</v>
      </c>
      <c r="H194" s="34"/>
      <c r="I194" s="18"/>
    </row>
    <row r="195" spans="2:9" ht="14.25" customHeight="1" thickBot="1" x14ac:dyDescent="0.25">
      <c r="B195" s="35" t="s">
        <v>62</v>
      </c>
      <c r="C195" s="41">
        <v>24226</v>
      </c>
      <c r="D195" s="41">
        <v>170973</v>
      </c>
      <c r="E195" s="41"/>
      <c r="F195" s="33">
        <f t="shared" si="12"/>
        <v>0.13886799548702519</v>
      </c>
      <c r="G195" s="33">
        <f t="shared" si="13"/>
        <v>0.24561416290252078</v>
      </c>
      <c r="H195" s="33"/>
      <c r="I195" s="18"/>
    </row>
    <row r="196" spans="2:9" ht="14.25" customHeight="1" thickBot="1" x14ac:dyDescent="0.25">
      <c r="B196" s="30" t="s">
        <v>63</v>
      </c>
      <c r="C196" s="41">
        <v>21178</v>
      </c>
      <c r="D196" s="41">
        <v>172648</v>
      </c>
      <c r="E196" s="41"/>
      <c r="F196" s="33">
        <f t="shared" si="12"/>
        <v>4.2070560448752646E-2</v>
      </c>
      <c r="G196" s="33">
        <f t="shared" si="13"/>
        <v>0.16241710149806429</v>
      </c>
      <c r="H196" s="33"/>
      <c r="I196" s="18"/>
    </row>
    <row r="197" spans="2:9" ht="14.25" customHeight="1" thickBot="1" x14ac:dyDescent="0.25">
      <c r="B197" s="31" t="s">
        <v>64</v>
      </c>
      <c r="C197" s="41">
        <v>16767</v>
      </c>
      <c r="D197" s="41">
        <v>144262</v>
      </c>
      <c r="E197" s="41"/>
      <c r="F197" s="33">
        <f t="shared" si="12"/>
        <v>-1.4227761773178905E-2</v>
      </c>
      <c r="G197" s="33">
        <f t="shared" si="13"/>
        <v>0.14545468981999793</v>
      </c>
      <c r="H197" s="33"/>
      <c r="I197" s="18"/>
    </row>
    <row r="198" spans="2:9" ht="14.25" customHeight="1" thickBot="1" x14ac:dyDescent="0.25">
      <c r="B198" s="32" t="s">
        <v>65</v>
      </c>
      <c r="C198" s="43">
        <v>18578</v>
      </c>
      <c r="D198" s="43">
        <v>169174</v>
      </c>
      <c r="E198" s="43"/>
      <c r="F198" s="34">
        <f t="shared" si="12"/>
        <v>-0.2283601927230437</v>
      </c>
      <c r="G198" s="34">
        <f t="shared" si="13"/>
        <v>0.11704347366752944</v>
      </c>
      <c r="H198" s="34"/>
      <c r="I198" s="18"/>
    </row>
    <row r="199" spans="2:9" ht="14.25" customHeight="1" thickBot="1" x14ac:dyDescent="0.25">
      <c r="B199" s="35" t="s">
        <v>66</v>
      </c>
      <c r="C199" s="41">
        <v>20201</v>
      </c>
      <c r="D199" s="41">
        <v>166433</v>
      </c>
      <c r="E199" s="41"/>
      <c r="F199" s="33">
        <f t="shared" si="12"/>
        <v>-0.16614381243292331</v>
      </c>
      <c r="G199" s="33">
        <f t="shared" si="13"/>
        <v>-2.6553900323442882E-2</v>
      </c>
      <c r="H199" s="33"/>
      <c r="I199" s="18"/>
    </row>
    <row r="200" spans="2:9" ht="14.25" customHeight="1" thickBot="1" x14ac:dyDescent="0.25">
      <c r="B200" s="30" t="s">
        <v>67</v>
      </c>
      <c r="C200" s="41">
        <v>17414</v>
      </c>
      <c r="D200" s="41">
        <v>169612</v>
      </c>
      <c r="E200" s="41"/>
      <c r="F200" s="33">
        <f t="shared" si="12"/>
        <v>-0.17773160827273585</v>
      </c>
      <c r="G200" s="33">
        <f t="shared" si="13"/>
        <v>-1.7584912654649922E-2</v>
      </c>
      <c r="H200" s="33"/>
      <c r="I200" s="18"/>
    </row>
    <row r="201" spans="2:9" ht="14.25" customHeight="1" thickBot="1" x14ac:dyDescent="0.25">
      <c r="B201" s="31" t="s">
        <v>68</v>
      </c>
      <c r="C201" s="41">
        <v>14735</v>
      </c>
      <c r="D201" s="41">
        <v>158859</v>
      </c>
      <c r="E201" s="41"/>
      <c r="F201" s="33">
        <f t="shared" si="12"/>
        <v>-0.12119043358978947</v>
      </c>
      <c r="G201" s="33">
        <f t="shared" si="13"/>
        <v>0.1011839569671847</v>
      </c>
      <c r="H201" s="33"/>
      <c r="I201" s="18"/>
    </row>
    <row r="202" spans="2:9" ht="14.25" customHeight="1" thickBot="1" x14ac:dyDescent="0.25">
      <c r="B202" s="32" t="s">
        <v>69</v>
      </c>
      <c r="C202" s="43">
        <v>15785</v>
      </c>
      <c r="D202" s="43">
        <v>159890</v>
      </c>
      <c r="E202" s="43"/>
      <c r="F202" s="34">
        <f t="shared" si="12"/>
        <v>-0.15033911077618689</v>
      </c>
      <c r="G202" s="34">
        <f t="shared" si="13"/>
        <v>-5.4878409211817421E-2</v>
      </c>
      <c r="H202" s="34"/>
      <c r="I202" s="18"/>
    </row>
    <row r="203" spans="2:9" ht="14.25" customHeight="1" thickBot="1" x14ac:dyDescent="0.25">
      <c r="B203" s="35" t="s">
        <v>70</v>
      </c>
      <c r="C203" s="41">
        <v>14205</v>
      </c>
      <c r="D203" s="41">
        <v>130680</v>
      </c>
      <c r="E203" s="41">
        <v>393</v>
      </c>
      <c r="F203" s="33">
        <f t="shared" si="12"/>
        <v>-0.29681698925795752</v>
      </c>
      <c r="G203" s="33">
        <f t="shared" si="13"/>
        <v>-0.21481917648543258</v>
      </c>
      <c r="H203" s="33"/>
      <c r="I203" s="18"/>
    </row>
    <row r="204" spans="2:9" ht="14.25" customHeight="1" thickBot="1" x14ac:dyDescent="0.25">
      <c r="B204" s="30" t="s">
        <v>71</v>
      </c>
      <c r="C204" s="41">
        <v>14385</v>
      </c>
      <c r="D204" s="41">
        <v>154860</v>
      </c>
      <c r="E204" s="41">
        <v>358</v>
      </c>
      <c r="F204" s="33">
        <f t="shared" si="12"/>
        <v>-0.17394050763753302</v>
      </c>
      <c r="G204" s="33">
        <f t="shared" si="13"/>
        <v>-8.6974978185505744E-2</v>
      </c>
      <c r="H204" s="33"/>
      <c r="I204" s="18"/>
    </row>
    <row r="205" spans="2:9" ht="14.25" customHeight="1" thickBot="1" x14ac:dyDescent="0.25">
      <c r="B205" s="31" t="s">
        <v>72</v>
      </c>
      <c r="C205" s="41">
        <v>9094</v>
      </c>
      <c r="D205" s="41">
        <v>115269</v>
      </c>
      <c r="E205" s="41">
        <v>335</v>
      </c>
      <c r="F205" s="33">
        <f t="shared" si="12"/>
        <v>-0.38282999660671868</v>
      </c>
      <c r="G205" s="33">
        <f t="shared" si="13"/>
        <v>-0.2743942741676581</v>
      </c>
      <c r="H205" s="33"/>
      <c r="I205" s="18"/>
    </row>
    <row r="206" spans="2:9" ht="14.25" customHeight="1" thickBot="1" x14ac:dyDescent="0.25">
      <c r="B206" s="32" t="s">
        <v>73</v>
      </c>
      <c r="C206" s="43">
        <v>10726</v>
      </c>
      <c r="D206" s="43">
        <v>136245</v>
      </c>
      <c r="E206" s="43">
        <v>493</v>
      </c>
      <c r="F206" s="34">
        <f t="shared" si="12"/>
        <v>-0.32049414000633514</v>
      </c>
      <c r="G206" s="34">
        <f t="shared" si="13"/>
        <v>-0.14788291950716118</v>
      </c>
      <c r="H206" s="34"/>
      <c r="I206" s="18"/>
    </row>
    <row r="207" spans="2:9" ht="14.25" customHeight="1" thickBot="1" x14ac:dyDescent="0.25">
      <c r="B207" s="35" t="s">
        <v>74</v>
      </c>
      <c r="C207" s="41">
        <v>10478</v>
      </c>
      <c r="D207" s="41">
        <v>136155</v>
      </c>
      <c r="E207" s="41">
        <v>566</v>
      </c>
      <c r="F207" s="33">
        <v>-0.26237240408306933</v>
      </c>
      <c r="G207" s="33">
        <v>4.1896235078053262E-2</v>
      </c>
      <c r="H207" s="33">
        <v>0.44020356234096691</v>
      </c>
      <c r="I207" s="18"/>
    </row>
    <row r="208" spans="2:9" ht="14.25" customHeight="1" thickBot="1" x14ac:dyDescent="0.25">
      <c r="B208" s="30" t="s">
        <v>75</v>
      </c>
      <c r="C208" s="41">
        <v>7689</v>
      </c>
      <c r="D208" s="41">
        <v>124382</v>
      </c>
      <c r="E208" s="41">
        <v>580</v>
      </c>
      <c r="F208" s="33">
        <v>-0.4654848800834202</v>
      </c>
      <c r="G208" s="33">
        <v>-0.19681002195531447</v>
      </c>
      <c r="H208" s="33">
        <v>0.62011173184357538</v>
      </c>
      <c r="I208" s="18"/>
    </row>
    <row r="209" spans="2:9" ht="14.25" customHeight="1" thickBot="1" x14ac:dyDescent="0.25">
      <c r="B209" s="31" t="s">
        <v>76</v>
      </c>
      <c r="C209" s="41">
        <v>5518</v>
      </c>
      <c r="D209" s="41">
        <v>101751</v>
      </c>
      <c r="E209" s="41">
        <v>487</v>
      </c>
      <c r="F209" s="33">
        <v>-0.39322630305696066</v>
      </c>
      <c r="G209" s="33">
        <v>-0.11727350805507118</v>
      </c>
      <c r="H209" s="33">
        <v>0.45373134328358211</v>
      </c>
      <c r="I209" s="18"/>
    </row>
    <row r="210" spans="2:9" ht="14.25" customHeight="1" thickBot="1" x14ac:dyDescent="0.25">
      <c r="B210" s="32" t="s">
        <v>77</v>
      </c>
      <c r="C210" s="43">
        <v>6409</v>
      </c>
      <c r="D210" s="43">
        <v>143788</v>
      </c>
      <c r="E210" s="43">
        <v>604</v>
      </c>
      <c r="F210" s="34">
        <v>-0.40247995524892782</v>
      </c>
      <c r="G210" s="34">
        <v>5.5363499577966165E-2</v>
      </c>
      <c r="H210" s="34">
        <v>0.22515212981744423</v>
      </c>
      <c r="I210" s="18"/>
    </row>
    <row r="211" spans="2:9" ht="14.25" customHeight="1" thickBot="1" x14ac:dyDescent="0.25">
      <c r="B211" s="35" t="s">
        <v>78</v>
      </c>
      <c r="C211" s="41">
        <v>6903</v>
      </c>
      <c r="D211" s="41">
        <v>151974</v>
      </c>
      <c r="E211" s="41">
        <v>732</v>
      </c>
      <c r="F211" s="33">
        <v>-0.34119106699751861</v>
      </c>
      <c r="G211" s="33">
        <v>0.11618376115456648</v>
      </c>
      <c r="H211" s="33">
        <v>0.29328621908127206</v>
      </c>
      <c r="I211" s="18"/>
    </row>
    <row r="212" spans="2:9" ht="14.25" customHeight="1" thickBot="1" x14ac:dyDescent="0.25">
      <c r="B212" s="30" t="s">
        <v>79</v>
      </c>
      <c r="C212" s="41">
        <v>7137</v>
      </c>
      <c r="D212" s="41">
        <v>155991</v>
      </c>
      <c r="E212" s="41">
        <v>859</v>
      </c>
      <c r="F212" s="33">
        <v>-7.1790870074131874E-2</v>
      </c>
      <c r="G212" s="33">
        <v>0.25412841086330817</v>
      </c>
      <c r="H212" s="33">
        <v>0.48103448275862071</v>
      </c>
      <c r="I212" s="18"/>
    </row>
    <row r="213" spans="2:9" ht="14.25" customHeight="1" thickBot="1" x14ac:dyDescent="0.25">
      <c r="B213" s="31" t="s">
        <v>80</v>
      </c>
      <c r="C213" s="41">
        <v>6315</v>
      </c>
      <c r="D213" s="41">
        <v>111544</v>
      </c>
      <c r="E213" s="41">
        <v>730</v>
      </c>
      <c r="F213" s="33">
        <v>0.14443638999637551</v>
      </c>
      <c r="G213" s="33">
        <v>9.6244754351308581E-2</v>
      </c>
      <c r="H213" s="33">
        <v>0.49897330595482547</v>
      </c>
      <c r="I213" s="18"/>
    </row>
    <row r="214" spans="2:9" ht="14.25" customHeight="1" thickBot="1" x14ac:dyDescent="0.25">
      <c r="B214" s="32" t="s">
        <v>81</v>
      </c>
      <c r="C214" s="43">
        <v>7049</v>
      </c>
      <c r="D214" s="43">
        <v>157337</v>
      </c>
      <c r="E214" s="43">
        <v>952</v>
      </c>
      <c r="F214" s="34">
        <v>9.9859572476205333E-2</v>
      </c>
      <c r="G214" s="34">
        <v>9.4229003811166445E-2</v>
      </c>
      <c r="H214" s="34">
        <v>0.57615894039735094</v>
      </c>
      <c r="I214" s="18"/>
    </row>
    <row r="215" spans="2:9" ht="14.25" customHeight="1" thickBot="1" x14ac:dyDescent="0.25">
      <c r="B215" s="35" t="s">
        <v>82</v>
      </c>
      <c r="C215" s="99">
        <v>5092</v>
      </c>
      <c r="D215" s="99">
        <v>194715</v>
      </c>
      <c r="E215" s="99">
        <v>1113</v>
      </c>
      <c r="F215" s="33">
        <v>-0.26234970302766913</v>
      </c>
      <c r="G215" s="33">
        <v>0.28123889612696906</v>
      </c>
      <c r="H215" s="33">
        <v>0.52049180327868849</v>
      </c>
      <c r="I215" s="18"/>
    </row>
    <row r="216" spans="2:9" ht="14.25" customHeight="1" thickBot="1" x14ac:dyDescent="0.25">
      <c r="B216" s="35" t="s">
        <v>83</v>
      </c>
      <c r="C216" s="99">
        <v>3857</v>
      </c>
      <c r="D216" s="99">
        <v>173225</v>
      </c>
      <c r="E216" s="99">
        <v>1254</v>
      </c>
      <c r="F216" s="33">
        <v>-0.45957685301947598</v>
      </c>
      <c r="G216" s="33">
        <v>0.11048073286279336</v>
      </c>
      <c r="H216" s="33">
        <v>0.45983701979045399</v>
      </c>
      <c r="I216" s="18"/>
    </row>
    <row r="217" spans="2:9" ht="14.25" customHeight="1" thickBot="1" x14ac:dyDescent="0.25">
      <c r="B217" s="35" t="s">
        <v>84</v>
      </c>
      <c r="C217" s="99">
        <v>3470</v>
      </c>
      <c r="D217" s="99">
        <v>151156</v>
      </c>
      <c r="E217" s="99">
        <v>1143</v>
      </c>
      <c r="F217" s="33">
        <v>-0.45051464766429139</v>
      </c>
      <c r="G217" s="33">
        <v>0.355124435200459</v>
      </c>
      <c r="H217" s="33">
        <v>0.5657534246575342</v>
      </c>
      <c r="I217" s="18"/>
    </row>
    <row r="218" spans="2:9" ht="14.25" customHeight="1" thickBot="1" x14ac:dyDescent="0.25">
      <c r="B218" s="32" t="s">
        <v>85</v>
      </c>
      <c r="C218" s="43">
        <v>4992</v>
      </c>
      <c r="D218" s="43">
        <v>201895</v>
      </c>
      <c r="E218" s="43">
        <v>1576</v>
      </c>
      <c r="F218" s="34">
        <v>-0.29181444176478932</v>
      </c>
      <c r="G218" s="34">
        <v>0.28320102709470751</v>
      </c>
      <c r="H218" s="34">
        <v>0.65546218487394958</v>
      </c>
      <c r="I218" s="18"/>
    </row>
    <row r="219" spans="2:9" ht="14.25" customHeight="1" thickBot="1" x14ac:dyDescent="0.25">
      <c r="B219" s="35" t="s">
        <v>86</v>
      </c>
      <c r="C219" s="99">
        <v>4658</v>
      </c>
      <c r="D219" s="99">
        <v>167095</v>
      </c>
      <c r="E219" s="99">
        <v>1568</v>
      </c>
      <c r="F219" s="33">
        <v>-8.5231736056559315E-2</v>
      </c>
      <c r="G219" s="33">
        <v>-0.14184834244922065</v>
      </c>
      <c r="H219" s="33">
        <v>0.4088050314465409</v>
      </c>
      <c r="I219" s="18"/>
    </row>
    <row r="220" spans="2:9" ht="14.25" customHeight="1" thickBot="1" x14ac:dyDescent="0.25">
      <c r="B220" s="35" t="s">
        <v>87</v>
      </c>
      <c r="C220" s="99">
        <v>3387</v>
      </c>
      <c r="D220" s="99">
        <v>133351</v>
      </c>
      <c r="E220" s="99">
        <v>1176</v>
      </c>
      <c r="F220" s="33">
        <v>-0.12185636505055743</v>
      </c>
      <c r="G220" s="33">
        <v>-0.23018617405108963</v>
      </c>
      <c r="H220" s="33">
        <v>-6.2200956937799042E-2</v>
      </c>
      <c r="I220" s="18"/>
    </row>
    <row r="221" spans="2:9" ht="14.25" customHeight="1" thickBot="1" x14ac:dyDescent="0.25">
      <c r="B221" s="35" t="s">
        <v>88</v>
      </c>
      <c r="C221" s="99">
        <v>5299</v>
      </c>
      <c r="D221" s="99">
        <v>167630</v>
      </c>
      <c r="E221" s="99">
        <v>1868</v>
      </c>
      <c r="F221" s="33">
        <v>0.52708933717579254</v>
      </c>
      <c r="G221" s="33">
        <v>0.10898674217364841</v>
      </c>
      <c r="H221" s="33">
        <v>0.63429571303587051</v>
      </c>
      <c r="I221" s="18"/>
    </row>
    <row r="222" spans="2:9" ht="14.25" customHeight="1" thickBot="1" x14ac:dyDescent="0.25">
      <c r="B222" s="32" t="s">
        <v>89</v>
      </c>
      <c r="C222" s="43">
        <v>7116</v>
      </c>
      <c r="D222" s="43">
        <v>241119</v>
      </c>
      <c r="E222" s="43">
        <v>2262</v>
      </c>
      <c r="F222" s="34">
        <v>0.42548076923076922</v>
      </c>
      <c r="G222" s="34">
        <v>0.19427920453701181</v>
      </c>
      <c r="H222" s="34">
        <v>0.43527918781725888</v>
      </c>
      <c r="I222" s="18"/>
    </row>
    <row r="223" spans="2:9" ht="14.25" customHeight="1" thickBot="1" x14ac:dyDescent="0.25">
      <c r="B223" s="35" t="s">
        <v>90</v>
      </c>
      <c r="C223" s="99">
        <v>7280</v>
      </c>
      <c r="D223" s="99">
        <v>205212</v>
      </c>
      <c r="E223" s="99">
        <v>2531</v>
      </c>
      <c r="F223" s="33">
        <v>0.56290253327608419</v>
      </c>
      <c r="G223" s="33">
        <v>0.22811574254166792</v>
      </c>
      <c r="H223" s="33">
        <v>0.61415816326530615</v>
      </c>
      <c r="I223" s="18"/>
    </row>
    <row r="224" spans="2:9" ht="14.25" customHeight="1" thickBot="1" x14ac:dyDescent="0.25">
      <c r="B224" s="35" t="s">
        <v>91</v>
      </c>
      <c r="C224" s="99">
        <v>7641</v>
      </c>
      <c r="D224" s="99">
        <v>210679</v>
      </c>
      <c r="E224" s="99">
        <v>2675</v>
      </c>
      <c r="F224" s="33">
        <v>1.256</v>
      </c>
      <c r="G224" s="98">
        <v>0.57999999999999996</v>
      </c>
      <c r="H224" s="98">
        <v>1.2749999999999999</v>
      </c>
      <c r="I224" s="18"/>
    </row>
    <row r="225" spans="1:9" ht="14.25" customHeight="1" thickBot="1" x14ac:dyDescent="0.25">
      <c r="B225" s="35" t="s">
        <v>92</v>
      </c>
      <c r="C225" s="99">
        <v>6504</v>
      </c>
      <c r="D225" s="99">
        <v>163259</v>
      </c>
      <c r="E225" s="99">
        <v>2196</v>
      </c>
      <c r="F225" s="33">
        <v>0.22700000000000001</v>
      </c>
      <c r="G225" s="98">
        <v>-2.5999999999999999E-2</v>
      </c>
      <c r="H225" s="98">
        <v>0.17599999999999999</v>
      </c>
      <c r="I225" s="18"/>
    </row>
    <row r="226" spans="1:9" ht="14.25" customHeight="1" thickBot="1" x14ac:dyDescent="0.25">
      <c r="B226" s="32" t="s">
        <v>93</v>
      </c>
      <c r="C226" s="43">
        <v>6449</v>
      </c>
      <c r="D226" s="43">
        <v>225536</v>
      </c>
      <c r="E226" s="43">
        <v>2604</v>
      </c>
      <c r="F226" s="34">
        <v>-9.4E-2</v>
      </c>
      <c r="G226" s="34">
        <v>-6.4000000000000001E-2</v>
      </c>
      <c r="H226" s="34">
        <v>0.151</v>
      </c>
      <c r="I226" s="18"/>
    </row>
    <row r="227" spans="1:9" ht="14.25" customHeight="1" thickBot="1" x14ac:dyDescent="0.25">
      <c r="B227" s="35" t="s">
        <v>94</v>
      </c>
      <c r="C227" s="99">
        <v>6410</v>
      </c>
      <c r="D227" s="99">
        <v>239972</v>
      </c>
      <c r="E227" s="99">
        <v>2812</v>
      </c>
      <c r="F227" s="33">
        <v>-0.11950549450549451</v>
      </c>
      <c r="G227" s="98">
        <v>0.16938580589829055</v>
      </c>
      <c r="H227" s="98">
        <v>0.1110233109442908</v>
      </c>
      <c r="I227" s="18"/>
    </row>
    <row r="228" spans="1:9" ht="14.25" customHeight="1" thickBot="1" x14ac:dyDescent="0.25">
      <c r="B228" s="35" t="s">
        <v>95</v>
      </c>
      <c r="C228" s="99">
        <v>6242</v>
      </c>
      <c r="D228" s="99">
        <v>217801</v>
      </c>
      <c r="E228" s="99">
        <v>2927</v>
      </c>
      <c r="F228" s="33">
        <v>-0.18309121842690748</v>
      </c>
      <c r="G228" s="98">
        <v>3.3804982936125577E-2</v>
      </c>
      <c r="H228" s="98">
        <v>9.4205607476635519E-2</v>
      </c>
      <c r="I228" s="18"/>
    </row>
    <row r="229" spans="1:9" ht="14.25" customHeight="1" thickBot="1" x14ac:dyDescent="0.25">
      <c r="B229" s="35" t="s">
        <v>96</v>
      </c>
      <c r="C229" s="99">
        <v>5637</v>
      </c>
      <c r="D229" s="99">
        <v>206093</v>
      </c>
      <c r="E229" s="99">
        <v>3318</v>
      </c>
      <c r="F229" s="33">
        <v>-0.13330258302583026</v>
      </c>
      <c r="G229" s="98">
        <v>0.26236838397883117</v>
      </c>
      <c r="H229" s="98">
        <v>0.51092896174863389</v>
      </c>
      <c r="I229" s="18"/>
    </row>
    <row r="230" spans="1:9" ht="14.25" customHeight="1" thickBot="1" x14ac:dyDescent="0.25">
      <c r="B230" s="32" t="s">
        <v>122</v>
      </c>
      <c r="C230" s="43">
        <v>6646</v>
      </c>
      <c r="D230" s="43">
        <v>292388</v>
      </c>
      <c r="E230" s="43">
        <v>0</v>
      </c>
      <c r="F230" s="34">
        <v>3.0547371685532641E-2</v>
      </c>
      <c r="G230" s="34">
        <v>0.29641387627695798</v>
      </c>
      <c r="H230" s="34"/>
      <c r="I230" s="18"/>
    </row>
    <row r="231" spans="1:9" ht="14.25" customHeight="1" thickBot="1" x14ac:dyDescent="0.25">
      <c r="B231" s="35" t="s">
        <v>98</v>
      </c>
      <c r="C231" s="99">
        <v>5753</v>
      </c>
      <c r="D231" s="99">
        <v>229179</v>
      </c>
      <c r="E231" s="99">
        <v>0</v>
      </c>
      <c r="F231" s="33">
        <v>-0.10249609984399376</v>
      </c>
      <c r="G231" s="33">
        <v>-4.4976080542729988E-2</v>
      </c>
      <c r="H231" s="33"/>
      <c r="I231" s="18"/>
    </row>
    <row r="232" spans="1:9" ht="14.25" customHeight="1" thickBot="1" x14ac:dyDescent="0.25">
      <c r="B232" s="35" t="s">
        <v>99</v>
      </c>
      <c r="C232" s="99">
        <v>5161</v>
      </c>
      <c r="D232" s="99">
        <v>297658</v>
      </c>
      <c r="E232" s="99">
        <v>0</v>
      </c>
      <c r="F232" s="33">
        <v>-0.17318167254085229</v>
      </c>
      <c r="G232" s="33">
        <v>0.36665120913127119</v>
      </c>
      <c r="H232" s="33"/>
      <c r="I232" s="18"/>
    </row>
    <row r="233" spans="1:9" ht="14.25" customHeight="1" thickBot="1" x14ac:dyDescent="0.25">
      <c r="B233" s="35" t="s">
        <v>100</v>
      </c>
      <c r="C233" s="99">
        <v>2716</v>
      </c>
      <c r="D233" s="99">
        <v>247739</v>
      </c>
      <c r="E233" s="99">
        <v>0</v>
      </c>
      <c r="F233" s="33">
        <v>-0.51818343090296259</v>
      </c>
      <c r="G233" s="33">
        <v>0.20207382104195679</v>
      </c>
      <c r="H233" s="33"/>
      <c r="I233" s="18"/>
    </row>
    <row r="234" spans="1:9" ht="14.25" customHeight="1" thickBot="1" x14ac:dyDescent="0.25">
      <c r="B234" s="32" t="s">
        <v>101</v>
      </c>
      <c r="C234" s="43">
        <v>5947</v>
      </c>
      <c r="D234" s="43">
        <v>289096</v>
      </c>
      <c r="E234" s="43">
        <v>0</v>
      </c>
      <c r="F234" s="34">
        <v>-0.10517604574179958</v>
      </c>
      <c r="G234" s="34">
        <v>-1.1259011997756406E-2</v>
      </c>
      <c r="H234" s="34"/>
      <c r="I234" s="18"/>
    </row>
    <row r="235" spans="1:9" ht="14.25" customHeight="1" x14ac:dyDescent="0.2">
      <c r="A235" s="77"/>
      <c r="B235" s="35" t="s">
        <v>102</v>
      </c>
      <c r="C235" s="99">
        <v>5658</v>
      </c>
      <c r="D235" s="99">
        <v>296834</v>
      </c>
      <c r="E235" s="99">
        <v>0</v>
      </c>
      <c r="F235" s="98">
        <v>-1.6513123587693398E-2</v>
      </c>
      <c r="G235" s="98">
        <v>0.295205930735364</v>
      </c>
      <c r="H235" s="98"/>
      <c r="I235" s="18"/>
    </row>
    <row r="236" spans="1:9" ht="14.25" customHeight="1" x14ac:dyDescent="0.2">
      <c r="A236" s="77"/>
      <c r="B236" s="35" t="s">
        <v>103</v>
      </c>
      <c r="C236" s="99">
        <v>5483</v>
      </c>
      <c r="D236" s="99">
        <v>277929</v>
      </c>
      <c r="E236" s="99">
        <v>0</v>
      </c>
      <c r="F236" s="98">
        <v>6.2391009494284055E-2</v>
      </c>
      <c r="G236" s="98">
        <v>-6.6280765173454104E-2</v>
      </c>
      <c r="H236" s="98"/>
      <c r="I236" s="18"/>
    </row>
    <row r="237" spans="1:9" ht="14.25" customHeight="1" x14ac:dyDescent="0.2">
      <c r="A237" s="77"/>
      <c r="B237" s="35" t="s">
        <v>104</v>
      </c>
      <c r="C237" s="99">
        <v>5794</v>
      </c>
      <c r="D237" s="99">
        <v>243693</v>
      </c>
      <c r="E237" s="99">
        <v>0</v>
      </c>
      <c r="F237" s="98">
        <v>1.1332842415316642</v>
      </c>
      <c r="G237" s="98">
        <v>-1.633170393034605E-2</v>
      </c>
      <c r="H237" s="98"/>
      <c r="I237" s="18"/>
    </row>
    <row r="238" spans="1:9" ht="14.25" customHeight="1" thickBot="1" x14ac:dyDescent="0.25">
      <c r="A238" s="77"/>
      <c r="B238" s="32" t="s">
        <v>105</v>
      </c>
      <c r="C238" s="43">
        <v>6229</v>
      </c>
      <c r="D238" s="43">
        <v>327137</v>
      </c>
      <c r="E238" s="43">
        <v>0</v>
      </c>
      <c r="F238" s="34">
        <v>4.7418866655456533E-2</v>
      </c>
      <c r="G238" s="34">
        <v>0.13158604754130115</v>
      </c>
      <c r="H238" s="34"/>
      <c r="I238" s="18"/>
    </row>
    <row r="239" spans="1:9" ht="14.25" customHeight="1" x14ac:dyDescent="0.2">
      <c r="A239" s="77"/>
      <c r="B239" s="35" t="s">
        <v>106</v>
      </c>
      <c r="C239" s="99">
        <v>6120</v>
      </c>
      <c r="D239" s="99">
        <v>488518</v>
      </c>
      <c r="E239" s="99">
        <v>0</v>
      </c>
      <c r="F239" s="98">
        <v>8.1654294803817598E-2</v>
      </c>
      <c r="G239" s="98">
        <f>+'Monitorios presentados TSJ  '!C46</f>
        <v>-0.59125764045541818</v>
      </c>
      <c r="H239" s="98"/>
      <c r="I239" s="18"/>
    </row>
    <row r="240" spans="1:9" ht="14.25" customHeight="1" x14ac:dyDescent="0.2">
      <c r="A240" s="77"/>
      <c r="B240" s="35" t="s">
        <v>302</v>
      </c>
      <c r="C240" s="99">
        <v>9640</v>
      </c>
      <c r="D240" s="99">
        <v>226803</v>
      </c>
      <c r="E240" s="99">
        <v>0</v>
      </c>
      <c r="F240" s="98">
        <v>0.75816159037023523</v>
      </c>
      <c r="G240" s="98">
        <v>-0.18395345573869584</v>
      </c>
      <c r="H240" s="98"/>
      <c r="I240" s="18"/>
    </row>
    <row r="241" spans="1:9" ht="14.25" customHeight="1" x14ac:dyDescent="0.2">
      <c r="A241" s="77"/>
      <c r="B241" s="35" t="s">
        <v>304</v>
      </c>
      <c r="C241" s="99">
        <v>7444</v>
      </c>
      <c r="D241" s="99">
        <v>88567</v>
      </c>
      <c r="E241" s="99">
        <v>0</v>
      </c>
      <c r="F241" s="98">
        <v>0.28477735588539871</v>
      </c>
      <c r="G241" s="98">
        <v>-0.63656321683429562</v>
      </c>
      <c r="H241" s="98"/>
      <c r="I241" s="18"/>
    </row>
    <row r="242" spans="1:9" ht="14.25" customHeight="1" thickBot="1" x14ac:dyDescent="0.25">
      <c r="A242" s="77"/>
      <c r="B242" s="32" t="s">
        <v>311</v>
      </c>
      <c r="C242" s="43">
        <v>8212</v>
      </c>
      <c r="D242" s="43">
        <v>152996</v>
      </c>
      <c r="E242" s="43">
        <v>0</v>
      </c>
      <c r="F242" s="34">
        <v>0.31834965484026329</v>
      </c>
      <c r="G242" s="34">
        <v>-0.53231826421346407</v>
      </c>
      <c r="H242" s="34"/>
      <c r="I242" s="18"/>
    </row>
    <row r="243" spans="1:9" ht="14.25" customHeight="1" x14ac:dyDescent="0.2">
      <c r="A243" s="77"/>
      <c r="B243" s="35" t="s">
        <v>330</v>
      </c>
      <c r="C243" s="99">
        <v>7194</v>
      </c>
      <c r="D243" s="99">
        <v>199678</v>
      </c>
      <c r="E243" s="99"/>
      <c r="F243" s="98">
        <v>0.17549019607843136</v>
      </c>
      <c r="G243" s="98">
        <v>-0.59125764045541818</v>
      </c>
      <c r="H243" s="98"/>
      <c r="I243" s="18"/>
    </row>
    <row r="244" spans="1:9" ht="13.9" customHeight="1" x14ac:dyDescent="0.2">
      <c r="A244" s="77"/>
      <c r="B244" s="99"/>
      <c r="C244" s="99"/>
      <c r="D244" s="99"/>
      <c r="E244" s="99"/>
      <c r="F244" s="98"/>
      <c r="G244" s="98"/>
      <c r="H244" s="98"/>
      <c r="I244" s="18"/>
    </row>
    <row r="245" spans="1:9" ht="14.25" customHeight="1" x14ac:dyDescent="0.2">
      <c r="A245" s="77"/>
      <c r="B245" s="177" t="s">
        <v>123</v>
      </c>
      <c r="C245" s="177"/>
      <c r="D245" s="177"/>
      <c r="E245" s="177"/>
      <c r="F245" s="177"/>
      <c r="G245" s="177"/>
      <c r="H245" s="177"/>
      <c r="I245" s="18"/>
    </row>
    <row r="246" spans="1:9" ht="14.25" customHeight="1" x14ac:dyDescent="0.2">
      <c r="A246" s="77"/>
      <c r="B246" s="99"/>
      <c r="C246" s="99"/>
      <c r="D246" s="99"/>
      <c r="E246" s="99"/>
      <c r="F246" s="98"/>
      <c r="G246" s="98"/>
      <c r="H246" s="98"/>
      <c r="I246" s="18"/>
    </row>
    <row r="247" spans="1:9" ht="15.6" customHeight="1" x14ac:dyDescent="0.2">
      <c r="A247" s="77"/>
      <c r="B247" s="99"/>
      <c r="C247" s="99"/>
      <c r="D247" s="99"/>
      <c r="E247" s="99"/>
      <c r="F247" s="98"/>
      <c r="G247" s="98"/>
      <c r="H247" s="98"/>
      <c r="I247" s="18"/>
    </row>
    <row r="248" spans="1:9" ht="15.6" customHeight="1" x14ac:dyDescent="0.2">
      <c r="A248" s="77"/>
      <c r="B248" s="99"/>
      <c r="C248" s="99"/>
      <c r="D248" s="99"/>
      <c r="E248" s="99"/>
      <c r="F248" s="98"/>
      <c r="G248" s="98"/>
      <c r="H248" s="98"/>
      <c r="I248" s="18"/>
    </row>
    <row r="249" spans="1:9" ht="15.6" customHeight="1" x14ac:dyDescent="0.2">
      <c r="A249" s="77"/>
      <c r="B249" s="99"/>
      <c r="C249" s="99"/>
      <c r="D249" s="99"/>
      <c r="E249" s="99"/>
      <c r="F249" s="98"/>
      <c r="G249" s="98"/>
      <c r="H249" s="98"/>
      <c r="I249" s="18"/>
    </row>
    <row r="250" spans="1:9" ht="15.6" customHeight="1" x14ac:dyDescent="0.2">
      <c r="A250" s="77"/>
      <c r="B250" s="99"/>
      <c r="C250" s="99"/>
      <c r="D250" s="99"/>
      <c r="E250" s="99"/>
      <c r="F250" s="98"/>
      <c r="G250" s="98"/>
      <c r="H250" s="98"/>
      <c r="I250" s="18"/>
    </row>
    <row r="251" spans="1:9" ht="25.5" customHeight="1" x14ac:dyDescent="0.2">
      <c r="B251" s="21"/>
      <c r="C251" s="16"/>
      <c r="D251" s="16"/>
      <c r="E251" s="22"/>
      <c r="F251" s="17"/>
      <c r="H251" s="18"/>
    </row>
    <row r="252" spans="1:9" ht="54.95" customHeight="1" x14ac:dyDescent="0.2">
      <c r="C252" s="39" t="s">
        <v>124</v>
      </c>
      <c r="D252" s="39" t="s">
        <v>125</v>
      </c>
      <c r="E252" s="39" t="s">
        <v>126</v>
      </c>
      <c r="F252" s="39" t="s">
        <v>127</v>
      </c>
      <c r="G252" s="39" t="s">
        <v>128</v>
      </c>
      <c r="H252" s="39" t="s">
        <v>129</v>
      </c>
    </row>
    <row r="253" spans="1:9" ht="14.25" customHeight="1" thickBot="1" x14ac:dyDescent="0.25">
      <c r="B253" s="35" t="s">
        <v>58</v>
      </c>
      <c r="C253" s="40">
        <v>19468</v>
      </c>
      <c r="D253" s="36"/>
      <c r="E253" s="40">
        <v>7300</v>
      </c>
      <c r="F253" s="36"/>
      <c r="G253" s="40">
        <v>11238</v>
      </c>
      <c r="H253" s="36"/>
    </row>
    <row r="254" spans="1:9" ht="14.25" customHeight="1" thickBot="1" x14ac:dyDescent="0.25">
      <c r="B254" s="30" t="s">
        <v>59</v>
      </c>
      <c r="C254" s="41">
        <v>18077</v>
      </c>
      <c r="D254" s="33"/>
      <c r="E254" s="41">
        <v>6549</v>
      </c>
      <c r="F254" s="33"/>
      <c r="G254" s="41">
        <v>10527</v>
      </c>
      <c r="H254" s="33"/>
    </row>
    <row r="255" spans="1:9" ht="14.25" customHeight="1" thickBot="1" x14ac:dyDescent="0.25">
      <c r="B255" s="31" t="s">
        <v>60</v>
      </c>
      <c r="C255" s="41">
        <v>12439</v>
      </c>
      <c r="D255" s="33"/>
      <c r="E255" s="41">
        <v>4747</v>
      </c>
      <c r="F255" s="33"/>
      <c r="G255" s="41">
        <v>7147</v>
      </c>
      <c r="H255" s="33"/>
    </row>
    <row r="256" spans="1:9" ht="15" customHeight="1" thickBot="1" x14ac:dyDescent="0.25">
      <c r="B256" s="32" t="s">
        <v>61</v>
      </c>
      <c r="C256" s="43">
        <v>17205</v>
      </c>
      <c r="D256" s="34"/>
      <c r="E256" s="43">
        <v>7215</v>
      </c>
      <c r="F256" s="34"/>
      <c r="G256" s="43">
        <v>9229</v>
      </c>
      <c r="H256" s="34"/>
    </row>
    <row r="257" spans="2:8" ht="15" customHeight="1" thickBot="1" x14ac:dyDescent="0.25">
      <c r="B257" s="35" t="s">
        <v>62</v>
      </c>
      <c r="C257" s="41">
        <v>18485</v>
      </c>
      <c r="D257" s="33">
        <f t="shared" ref="D257:D264" si="14">+(C257-C253)/C253</f>
        <v>-5.0493116909800698E-2</v>
      </c>
      <c r="E257" s="41">
        <v>7716</v>
      </c>
      <c r="F257" s="33">
        <f t="shared" ref="F257:F264" si="15">+(E257-E253)/E253</f>
        <v>5.6986301369863011E-2</v>
      </c>
      <c r="G257" s="41">
        <v>9944</v>
      </c>
      <c r="H257" s="33">
        <f t="shared" ref="H257:H264" si="16">+(G257-G253)/G253</f>
        <v>-0.11514504360206443</v>
      </c>
    </row>
    <row r="258" spans="2:8" ht="15" customHeight="1" thickBot="1" x14ac:dyDescent="0.25">
      <c r="B258" s="30" t="s">
        <v>63</v>
      </c>
      <c r="C258" s="41">
        <v>18749</v>
      </c>
      <c r="D258" s="33">
        <f t="shared" si="14"/>
        <v>3.7174309896553633E-2</v>
      </c>
      <c r="E258" s="41">
        <v>7907</v>
      </c>
      <c r="F258" s="33">
        <f t="shared" si="15"/>
        <v>0.20735990227515652</v>
      </c>
      <c r="G258" s="41">
        <v>9978</v>
      </c>
      <c r="H258" s="33">
        <f t="shared" si="16"/>
        <v>-5.2151610145340553E-2</v>
      </c>
    </row>
    <row r="259" spans="2:8" ht="15" customHeight="1" thickBot="1" x14ac:dyDescent="0.25">
      <c r="B259" s="31" t="s">
        <v>64</v>
      </c>
      <c r="C259" s="41">
        <v>13341</v>
      </c>
      <c r="D259" s="33">
        <f t="shared" si="14"/>
        <v>7.2513867674250346E-2</v>
      </c>
      <c r="E259" s="41">
        <v>5796</v>
      </c>
      <c r="F259" s="33">
        <f t="shared" si="15"/>
        <v>0.22098167263534865</v>
      </c>
      <c r="G259" s="41">
        <v>6849</v>
      </c>
      <c r="H259" s="33">
        <f t="shared" si="16"/>
        <v>-4.1695816426472646E-2</v>
      </c>
    </row>
    <row r="260" spans="2:8" ht="15" customHeight="1" thickBot="1" x14ac:dyDescent="0.25">
      <c r="B260" s="32" t="s">
        <v>65</v>
      </c>
      <c r="C260" s="43">
        <v>17516</v>
      </c>
      <c r="D260" s="34">
        <f t="shared" si="14"/>
        <v>1.8076140656785818E-2</v>
      </c>
      <c r="E260" s="43">
        <v>7458</v>
      </c>
      <c r="F260" s="34">
        <f t="shared" si="15"/>
        <v>3.3679833679833682E-2</v>
      </c>
      <c r="G260" s="43">
        <v>9273</v>
      </c>
      <c r="H260" s="34">
        <f t="shared" si="16"/>
        <v>4.7675804529201428E-3</v>
      </c>
    </row>
    <row r="261" spans="2:8" ht="14.25" customHeight="1" thickBot="1" x14ac:dyDescent="0.25">
      <c r="B261" s="35" t="s">
        <v>66</v>
      </c>
      <c r="C261" s="41">
        <v>18869</v>
      </c>
      <c r="D261" s="33">
        <f t="shared" si="14"/>
        <v>2.0773600216391668E-2</v>
      </c>
      <c r="E261" s="41">
        <v>8178</v>
      </c>
      <c r="F261" s="33">
        <f t="shared" si="15"/>
        <v>5.9875583203732506E-2</v>
      </c>
      <c r="G261" s="41">
        <v>9917</v>
      </c>
      <c r="H261" s="33">
        <f t="shared" si="16"/>
        <v>-2.7152051488334673E-3</v>
      </c>
    </row>
    <row r="262" spans="2:8" ht="14.25" customHeight="1" thickBot="1" x14ac:dyDescent="0.25">
      <c r="B262" s="30" t="s">
        <v>67</v>
      </c>
      <c r="C262" s="41">
        <v>18739</v>
      </c>
      <c r="D262" s="33">
        <f t="shared" si="14"/>
        <v>-5.3336177929489575E-4</v>
      </c>
      <c r="E262" s="41">
        <v>8120</v>
      </c>
      <c r="F262" s="33">
        <f t="shared" si="15"/>
        <v>2.693815606424687E-2</v>
      </c>
      <c r="G262" s="41">
        <v>9858</v>
      </c>
      <c r="H262" s="33">
        <f t="shared" si="16"/>
        <v>-1.2026458208057728E-2</v>
      </c>
    </row>
    <row r="263" spans="2:8" ht="14.25" customHeight="1" thickBot="1" x14ac:dyDescent="0.25">
      <c r="B263" s="31" t="s">
        <v>68</v>
      </c>
      <c r="C263" s="41">
        <v>13135</v>
      </c>
      <c r="D263" s="33">
        <f t="shared" si="14"/>
        <v>-1.5441121355220747E-2</v>
      </c>
      <c r="E263" s="41">
        <v>5670</v>
      </c>
      <c r="F263" s="33">
        <f t="shared" si="15"/>
        <v>-2.1739130434782608E-2</v>
      </c>
      <c r="G263" s="41">
        <v>7040</v>
      </c>
      <c r="H263" s="33">
        <f t="shared" si="16"/>
        <v>2.788728281500949E-2</v>
      </c>
    </row>
    <row r="264" spans="2:8" ht="13.5" customHeight="1" thickBot="1" x14ac:dyDescent="0.25">
      <c r="B264" s="32" t="s">
        <v>69</v>
      </c>
      <c r="C264" s="43">
        <v>16616</v>
      </c>
      <c r="D264" s="34">
        <f t="shared" si="14"/>
        <v>-5.1381593971226304E-2</v>
      </c>
      <c r="E264" s="43">
        <v>7257</v>
      </c>
      <c r="F264" s="34">
        <f t="shared" si="15"/>
        <v>-2.6950925181013677E-2</v>
      </c>
      <c r="G264" s="43">
        <v>8862</v>
      </c>
      <c r="H264" s="34">
        <f t="shared" si="16"/>
        <v>-4.4322225816887738E-2</v>
      </c>
    </row>
    <row r="265" spans="2:8" ht="13.5" customHeight="1" thickBot="1" x14ac:dyDescent="0.25">
      <c r="B265" s="35" t="s">
        <v>70</v>
      </c>
      <c r="C265" s="41">
        <v>16688</v>
      </c>
      <c r="D265" s="33">
        <v>-0.11558641157454025</v>
      </c>
      <c r="E265" s="41">
        <v>6971</v>
      </c>
      <c r="F265" s="33">
        <v>-0.14759109806798729</v>
      </c>
      <c r="G265" s="41">
        <v>9081</v>
      </c>
      <c r="H265" s="33">
        <v>-8.4299687405465368E-2</v>
      </c>
    </row>
    <row r="266" spans="2:8" ht="13.5" customHeight="1" thickBot="1" x14ac:dyDescent="0.25">
      <c r="B266" s="30" t="s">
        <v>71</v>
      </c>
      <c r="C266" s="41">
        <v>18402</v>
      </c>
      <c r="D266" s="33">
        <v>-1.7983883878542078E-2</v>
      </c>
      <c r="E266" s="41">
        <v>7744</v>
      </c>
      <c r="F266" s="33">
        <v>-4.6305418719211823E-2</v>
      </c>
      <c r="G266" s="41">
        <v>9917</v>
      </c>
      <c r="H266" s="33">
        <v>5.9849868127409209E-3</v>
      </c>
    </row>
    <row r="267" spans="2:8" ht="13.5" customHeight="1" thickBot="1" x14ac:dyDescent="0.25">
      <c r="B267" s="31" t="s">
        <v>72</v>
      </c>
      <c r="C267" s="41">
        <v>12148</v>
      </c>
      <c r="D267" s="33">
        <v>-7.5142748382185001E-2</v>
      </c>
      <c r="E267" s="41">
        <v>4999</v>
      </c>
      <c r="F267" s="33">
        <v>-0.11834215167548501</v>
      </c>
      <c r="G267" s="41">
        <v>6688</v>
      </c>
      <c r="H267" s="33">
        <v>-0.05</v>
      </c>
    </row>
    <row r="268" spans="2:8" ht="13.5" customHeight="1" thickBot="1" x14ac:dyDescent="0.25">
      <c r="B268" s="32" t="s">
        <v>73</v>
      </c>
      <c r="C268" s="43">
        <v>15797</v>
      </c>
      <c r="D268" s="34">
        <v>-4.9289841116995664E-2</v>
      </c>
      <c r="E268" s="43">
        <v>6683</v>
      </c>
      <c r="F268" s="34">
        <v>-7.909604519774012E-2</v>
      </c>
      <c r="G268" s="43">
        <v>8505</v>
      </c>
      <c r="H268" s="34">
        <v>-4.0284360189573459E-2</v>
      </c>
    </row>
    <row r="269" spans="2:8" ht="13.5" customHeight="1" thickBot="1" x14ac:dyDescent="0.25">
      <c r="B269" s="35" t="s">
        <v>74</v>
      </c>
      <c r="C269" s="41">
        <v>17055</v>
      </c>
      <c r="D269" s="33">
        <v>2.1991850431447746E-2</v>
      </c>
      <c r="E269" s="41">
        <v>6732</v>
      </c>
      <c r="F269" s="33">
        <v>-3.4284894563190359E-2</v>
      </c>
      <c r="G269" s="41">
        <v>9612</v>
      </c>
      <c r="H269" s="33">
        <v>5.8473736372646183E-2</v>
      </c>
    </row>
    <row r="270" spans="2:8" ht="13.5" customHeight="1" thickBot="1" x14ac:dyDescent="0.25">
      <c r="B270" s="30" t="s">
        <v>75</v>
      </c>
      <c r="C270" s="41">
        <v>16859</v>
      </c>
      <c r="D270" s="33">
        <v>-8.3849581567220957E-2</v>
      </c>
      <c r="E270" s="41">
        <v>6197</v>
      </c>
      <c r="F270" s="33">
        <v>-0.19976756198347106</v>
      </c>
      <c r="G270" s="41">
        <v>9886</v>
      </c>
      <c r="H270" s="33">
        <v>-3.1259453463749116E-3</v>
      </c>
    </row>
    <row r="271" spans="2:8" ht="13.5" customHeight="1" thickBot="1" x14ac:dyDescent="0.25">
      <c r="B271" s="31" t="s">
        <v>76</v>
      </c>
      <c r="C271" s="41">
        <v>11581</v>
      </c>
      <c r="D271" s="33">
        <v>-4.6674349687191308E-2</v>
      </c>
      <c r="E271" s="41">
        <v>4063</v>
      </c>
      <c r="F271" s="33">
        <v>-0.18723744748949789</v>
      </c>
      <c r="G271" s="41">
        <v>6969</v>
      </c>
      <c r="H271" s="33">
        <v>4.201555023923445E-2</v>
      </c>
    </row>
    <row r="272" spans="2:8" ht="13.5" customHeight="1" thickBot="1" x14ac:dyDescent="0.25">
      <c r="B272" s="32" t="s">
        <v>77</v>
      </c>
      <c r="C272" s="43">
        <v>15259</v>
      </c>
      <c r="D272" s="34">
        <v>-3.4057099449262516E-2</v>
      </c>
      <c r="E272" s="43">
        <v>5338</v>
      </c>
      <c r="F272" s="34">
        <v>-0.20125692054466557</v>
      </c>
      <c r="G272" s="43">
        <v>9199</v>
      </c>
      <c r="H272" s="34">
        <v>8.159905937683716E-2</v>
      </c>
    </row>
    <row r="273" spans="2:8" ht="13.5" customHeight="1" thickBot="1" x14ac:dyDescent="0.25">
      <c r="B273" s="35" t="s">
        <v>78</v>
      </c>
      <c r="C273" s="41">
        <v>15907</v>
      </c>
      <c r="D273" s="33">
        <v>-6.7311638815596597E-2</v>
      </c>
      <c r="E273" s="41">
        <v>5371</v>
      </c>
      <c r="F273" s="33">
        <v>-0.20216874628639334</v>
      </c>
      <c r="G273" s="41">
        <v>9719</v>
      </c>
      <c r="H273" s="33">
        <v>1.1131918435289222E-2</v>
      </c>
    </row>
    <row r="274" spans="2:8" ht="13.5" customHeight="1" thickBot="1" x14ac:dyDescent="0.25">
      <c r="B274" s="30" t="s">
        <v>79</v>
      </c>
      <c r="C274" s="41">
        <v>17152</v>
      </c>
      <c r="D274" s="33">
        <v>1.7379441247998104E-2</v>
      </c>
      <c r="E274" s="41">
        <v>5672</v>
      </c>
      <c r="F274" s="33">
        <v>-8.4718412134903984E-2</v>
      </c>
      <c r="G274" s="41">
        <v>10491</v>
      </c>
      <c r="H274" s="33">
        <v>6.1197653247015982E-2</v>
      </c>
    </row>
    <row r="275" spans="2:8" ht="13.5" customHeight="1" thickBot="1" x14ac:dyDescent="0.25">
      <c r="B275" s="31" t="s">
        <v>80</v>
      </c>
      <c r="C275" s="41">
        <v>11547</v>
      </c>
      <c r="D275" s="33">
        <v>-2.9358431914342457E-3</v>
      </c>
      <c r="E275" s="41">
        <v>3404</v>
      </c>
      <c r="F275" s="33">
        <v>-0.16219542210189516</v>
      </c>
      <c r="G275" s="41">
        <v>7518</v>
      </c>
      <c r="H275" s="33">
        <v>7.8777442961687469E-2</v>
      </c>
    </row>
    <row r="276" spans="2:8" ht="13.5" customHeight="1" thickBot="1" x14ac:dyDescent="0.25">
      <c r="B276" s="32" t="s">
        <v>81</v>
      </c>
      <c r="C276" s="43">
        <v>15065</v>
      </c>
      <c r="D276" s="34">
        <v>-1.2713808244314831E-2</v>
      </c>
      <c r="E276" s="43">
        <v>4498</v>
      </c>
      <c r="F276" s="34">
        <v>-0.15736230798051704</v>
      </c>
      <c r="G276" s="43">
        <v>9557</v>
      </c>
      <c r="H276" s="34">
        <v>3.8917273616697466E-2</v>
      </c>
    </row>
    <row r="277" spans="2:8" ht="13.5" customHeight="1" thickBot="1" x14ac:dyDescent="0.25">
      <c r="B277" s="35" t="s">
        <v>82</v>
      </c>
      <c r="C277" s="99">
        <v>15544</v>
      </c>
      <c r="D277" s="33">
        <v>-2.2820142075815678E-2</v>
      </c>
      <c r="E277" s="99">
        <v>4351</v>
      </c>
      <c r="F277" s="33">
        <v>-0.18990876931670081</v>
      </c>
      <c r="G277" s="99">
        <v>10304</v>
      </c>
      <c r="H277" s="33">
        <v>6.0191377713756558E-2</v>
      </c>
    </row>
    <row r="278" spans="2:8" ht="13.5" customHeight="1" thickBot="1" x14ac:dyDescent="0.25">
      <c r="B278" s="35" t="s">
        <v>83</v>
      </c>
      <c r="C278" s="99">
        <v>14677</v>
      </c>
      <c r="D278" s="33">
        <v>-0.14429804104477612</v>
      </c>
      <c r="E278" s="99">
        <v>3812</v>
      </c>
      <c r="F278" s="33">
        <v>-0.32792665726375175</v>
      </c>
      <c r="G278" s="99">
        <v>9896</v>
      </c>
      <c r="H278" s="33">
        <v>-5.67152797636069E-2</v>
      </c>
    </row>
    <row r="279" spans="2:8" ht="13.5" customHeight="1" thickBot="1" x14ac:dyDescent="0.25">
      <c r="B279" s="35" t="s">
        <v>84</v>
      </c>
      <c r="C279" s="99">
        <v>10173</v>
      </c>
      <c r="D279" s="33">
        <v>-0.1189919459599896</v>
      </c>
      <c r="E279" s="99">
        <v>2527</v>
      </c>
      <c r="F279" s="33">
        <v>-0.25763807285546414</v>
      </c>
      <c r="G279" s="99">
        <v>6957</v>
      </c>
      <c r="H279" s="33">
        <v>-7.4620909816440539E-2</v>
      </c>
    </row>
    <row r="280" spans="2:8" ht="13.5" customHeight="1" thickBot="1" x14ac:dyDescent="0.25">
      <c r="B280" s="32" t="s">
        <v>85</v>
      </c>
      <c r="C280" s="43">
        <v>13612</v>
      </c>
      <c r="D280" s="34">
        <v>-9.6448722203783602E-2</v>
      </c>
      <c r="E280" s="43">
        <v>3503</v>
      </c>
      <c r="F280" s="34">
        <v>-0.22120942641173855</v>
      </c>
      <c r="G280" s="43">
        <v>9310</v>
      </c>
      <c r="H280" s="34">
        <v>-2.584493041749503E-2</v>
      </c>
    </row>
    <row r="281" spans="2:8" ht="13.5" customHeight="1" thickBot="1" x14ac:dyDescent="0.25">
      <c r="B281" s="35" t="s">
        <v>86</v>
      </c>
      <c r="C281" s="99">
        <v>9665</v>
      </c>
      <c r="D281" s="33">
        <v>-0.37821667524446734</v>
      </c>
      <c r="E281" s="99">
        <v>2392</v>
      </c>
      <c r="F281" s="33">
        <v>-0.45024132383360149</v>
      </c>
      <c r="G281" s="99">
        <v>6896</v>
      </c>
      <c r="H281" s="33">
        <v>-0.33074534161490682</v>
      </c>
    </row>
    <row r="282" spans="2:8" ht="13.5" customHeight="1" thickBot="1" x14ac:dyDescent="0.25">
      <c r="B282" s="35" t="s">
        <v>87</v>
      </c>
      <c r="C282" s="99">
        <v>1383</v>
      </c>
      <c r="D282" s="33">
        <v>-0.90577093411460108</v>
      </c>
      <c r="E282" s="99">
        <v>300</v>
      </c>
      <c r="F282" s="33">
        <v>-0.92130115424973769</v>
      </c>
      <c r="G282" s="99">
        <v>1013</v>
      </c>
      <c r="H282" s="33">
        <v>-0.89763540824575583</v>
      </c>
    </row>
    <row r="283" spans="2:8" ht="13.5" customHeight="1" thickBot="1" x14ac:dyDescent="0.25">
      <c r="B283" s="35" t="s">
        <v>88</v>
      </c>
      <c r="C283" s="99">
        <v>7096</v>
      </c>
      <c r="D283" s="33">
        <v>-0.30246731544283889</v>
      </c>
      <c r="E283" s="99">
        <v>1564</v>
      </c>
      <c r="F283" s="33">
        <v>-0.38108428967154728</v>
      </c>
      <c r="G283" s="99">
        <v>5190</v>
      </c>
      <c r="H283" s="33">
        <v>-0.2539887882708064</v>
      </c>
    </row>
    <row r="284" spans="2:8" ht="13.5" customHeight="1" thickBot="1" x14ac:dyDescent="0.25">
      <c r="B284" s="32" t="s">
        <v>89</v>
      </c>
      <c r="C284" s="43">
        <v>11262</v>
      </c>
      <c r="D284" s="34">
        <v>-0.17264178665883045</v>
      </c>
      <c r="E284" s="43">
        <v>2659</v>
      </c>
      <c r="F284" s="34">
        <v>-0.24093634027976021</v>
      </c>
      <c r="G284" s="43">
        <v>8046</v>
      </c>
      <c r="H284" s="34">
        <v>-0.13576799140708914</v>
      </c>
    </row>
    <row r="285" spans="2:8" ht="13.5" customHeight="1" thickBot="1" x14ac:dyDescent="0.25">
      <c r="B285" s="35" t="s">
        <v>90</v>
      </c>
      <c r="C285" s="99">
        <v>10965</v>
      </c>
      <c r="D285" s="33">
        <v>0.13409208484221419</v>
      </c>
      <c r="E285" s="99">
        <v>2548</v>
      </c>
      <c r="F285" s="33">
        <v>6.5217391304347824E-2</v>
      </c>
      <c r="G285" s="99">
        <v>7866</v>
      </c>
      <c r="H285" s="33">
        <v>0.14008120649651973</v>
      </c>
    </row>
    <row r="286" spans="2:8" ht="13.5" customHeight="1" x14ac:dyDescent="0.2">
      <c r="B286" s="35" t="s">
        <v>91</v>
      </c>
      <c r="C286" s="99">
        <v>11574</v>
      </c>
      <c r="D286" s="98">
        <v>7.3689999999999998</v>
      </c>
      <c r="E286" s="99">
        <v>2849</v>
      </c>
      <c r="F286" s="98">
        <v>8.4969999999999999</v>
      </c>
      <c r="G286" s="99">
        <v>8031</v>
      </c>
      <c r="H286" s="98">
        <v>6.9279999999999999</v>
      </c>
    </row>
    <row r="287" spans="2:8" ht="13.5" customHeight="1" x14ac:dyDescent="0.2">
      <c r="B287" s="35" t="s">
        <v>92</v>
      </c>
      <c r="C287" s="99">
        <v>8659</v>
      </c>
      <c r="D287" s="98">
        <v>0.22</v>
      </c>
      <c r="E287" s="99">
        <v>2203</v>
      </c>
      <c r="F287" s="98">
        <v>0.40899999999999997</v>
      </c>
      <c r="G287" s="99">
        <v>5999</v>
      </c>
      <c r="H287" s="98">
        <v>0.156</v>
      </c>
    </row>
    <row r="288" spans="2:8" ht="13.5" customHeight="1" thickBot="1" x14ac:dyDescent="0.25">
      <c r="B288" s="32" t="s">
        <v>93</v>
      </c>
      <c r="C288" s="43">
        <v>10161</v>
      </c>
      <c r="D288" s="34">
        <v>-9.8000000000000004E-2</v>
      </c>
      <c r="E288" s="43">
        <v>2503</v>
      </c>
      <c r="F288" s="34">
        <v>-5.8999999999999997E-2</v>
      </c>
      <c r="G288" s="43">
        <v>7097</v>
      </c>
      <c r="H288" s="34">
        <v>-0.11799999999999999</v>
      </c>
    </row>
    <row r="289" spans="2:8" ht="13.5" customHeight="1" thickBot="1" x14ac:dyDescent="0.25">
      <c r="B289" s="35" t="s">
        <v>94</v>
      </c>
      <c r="C289" s="99">
        <v>11072</v>
      </c>
      <c r="D289" s="33">
        <v>9.7583219334245325E-3</v>
      </c>
      <c r="E289" s="99">
        <v>2755</v>
      </c>
      <c r="F289" s="98">
        <v>8.1240188383045531E-2</v>
      </c>
      <c r="G289" s="99">
        <v>7625</v>
      </c>
      <c r="H289" s="98">
        <v>-3.0638189677091279E-2</v>
      </c>
    </row>
    <row r="290" spans="2:8" ht="13.5" customHeight="1" x14ac:dyDescent="0.2">
      <c r="B290" s="35" t="s">
        <v>95</v>
      </c>
      <c r="C290" s="99">
        <v>10816</v>
      </c>
      <c r="D290" s="98">
        <v>-6.5491619146362534E-2</v>
      </c>
      <c r="E290" s="99">
        <v>2377</v>
      </c>
      <c r="F290" s="98">
        <v>-0.16567216567216567</v>
      </c>
      <c r="G290" s="99">
        <v>7871</v>
      </c>
      <c r="H290" s="98">
        <v>-1.9922799153281035E-2</v>
      </c>
    </row>
    <row r="291" spans="2:8" ht="13.5" customHeight="1" x14ac:dyDescent="0.2">
      <c r="B291" s="35" t="s">
        <v>96</v>
      </c>
      <c r="C291" s="99">
        <v>7397</v>
      </c>
      <c r="D291" s="98">
        <v>-0.14574431227624438</v>
      </c>
      <c r="E291" s="99">
        <v>1530</v>
      </c>
      <c r="F291" s="98">
        <v>-0.30549251021334545</v>
      </c>
      <c r="G291" s="99">
        <v>5455</v>
      </c>
      <c r="H291" s="98">
        <v>-9.0681780296716114E-2</v>
      </c>
    </row>
    <row r="292" spans="2:8" ht="13.5" customHeight="1" thickBot="1" x14ac:dyDescent="0.25">
      <c r="B292" s="32" t="s">
        <v>97</v>
      </c>
      <c r="C292" s="43">
        <v>8981</v>
      </c>
      <c r="D292" s="34">
        <v>-0.11613030213561658</v>
      </c>
      <c r="E292" s="43">
        <v>1847</v>
      </c>
      <c r="F292" s="34">
        <v>-0.26208549740311626</v>
      </c>
      <c r="G292" s="43">
        <v>6582</v>
      </c>
      <c r="H292" s="34">
        <v>-7.2565872904043968E-2</v>
      </c>
    </row>
    <row r="293" spans="2:8" ht="13.5" customHeight="1" x14ac:dyDescent="0.2">
      <c r="B293" s="35" t="s">
        <v>98</v>
      </c>
      <c r="C293" s="99">
        <v>6579</v>
      </c>
      <c r="D293" s="98">
        <v>-0.40579841040462428</v>
      </c>
      <c r="E293" s="99">
        <v>1308</v>
      </c>
      <c r="F293" s="98">
        <v>-0.52522686025408349</v>
      </c>
      <c r="G293" s="99">
        <v>4860</v>
      </c>
      <c r="H293" s="98">
        <v>-0.36262295081967211</v>
      </c>
    </row>
    <row r="294" spans="2:8" ht="13.5" customHeight="1" x14ac:dyDescent="0.2">
      <c r="B294" s="35" t="s">
        <v>99</v>
      </c>
      <c r="C294" s="99">
        <v>7279</v>
      </c>
      <c r="D294" s="98">
        <v>-0.32701553254437871</v>
      </c>
      <c r="E294" s="99">
        <v>1497</v>
      </c>
      <c r="F294" s="98">
        <v>-0.37021455616323096</v>
      </c>
      <c r="G294" s="99">
        <v>5306</v>
      </c>
      <c r="H294" s="98">
        <v>-0.32587981196798371</v>
      </c>
    </row>
    <row r="295" spans="2:8" ht="13.5" customHeight="1" x14ac:dyDescent="0.2">
      <c r="B295" s="35" t="s">
        <v>100</v>
      </c>
      <c r="C295" s="99">
        <v>5474</v>
      </c>
      <c r="D295" s="98">
        <v>-0.25997025821278896</v>
      </c>
      <c r="E295" s="99">
        <v>963</v>
      </c>
      <c r="F295" s="98">
        <v>-0.37058823529411766</v>
      </c>
      <c r="G295" s="99">
        <v>4178</v>
      </c>
      <c r="H295" s="98">
        <v>-0.23409715857011915</v>
      </c>
    </row>
    <row r="296" spans="2:8" ht="13.5" customHeight="1" thickBot="1" x14ac:dyDescent="0.25">
      <c r="B296" s="32" t="s">
        <v>101</v>
      </c>
      <c r="C296" s="43">
        <v>7327</v>
      </c>
      <c r="D296" s="34">
        <v>-0.18416657387818727</v>
      </c>
      <c r="E296" s="43">
        <v>1492</v>
      </c>
      <c r="F296" s="34">
        <v>-0.19220357336220897</v>
      </c>
      <c r="G296" s="43">
        <v>5332</v>
      </c>
      <c r="H296" s="34">
        <v>-0.18991188088726832</v>
      </c>
    </row>
    <row r="297" spans="2:8" ht="13.5" customHeight="1" x14ac:dyDescent="0.2">
      <c r="B297" s="35" t="s">
        <v>102</v>
      </c>
      <c r="C297" s="99">
        <v>7424</v>
      </c>
      <c r="D297" s="98">
        <v>0.12843897248822</v>
      </c>
      <c r="E297" s="99">
        <v>1448</v>
      </c>
      <c r="F297" s="98">
        <v>0.107033639143731</v>
      </c>
      <c r="G297" s="99">
        <v>5443</v>
      </c>
      <c r="H297" s="98">
        <v>0.119958847736626</v>
      </c>
    </row>
    <row r="298" spans="2:8" ht="13.5" customHeight="1" x14ac:dyDescent="0.2">
      <c r="B298" s="35" t="s">
        <v>103</v>
      </c>
      <c r="C298" s="99">
        <f>+'Lanzamientos practic. total TSJ'!D23</f>
        <v>6960</v>
      </c>
      <c r="D298" s="98">
        <v>7.8E-2</v>
      </c>
      <c r="E298" s="99">
        <v>1469</v>
      </c>
      <c r="F298" s="98">
        <v>-1.9E-2</v>
      </c>
      <c r="G298" s="99">
        <v>5874</v>
      </c>
      <c r="H298" s="98">
        <v>0.107</v>
      </c>
    </row>
    <row r="299" spans="2:8" ht="13.5" customHeight="1" x14ac:dyDescent="0.2">
      <c r="B299" s="35" t="s">
        <v>104</v>
      </c>
      <c r="C299" s="99">
        <v>5307</v>
      </c>
      <c r="D299" s="98">
        <v>-3.1E-2</v>
      </c>
      <c r="E299" s="99">
        <v>927</v>
      </c>
      <c r="F299" s="98">
        <v>-3.7383177570093455E-2</v>
      </c>
      <c r="G299" s="99">
        <v>3984</v>
      </c>
      <c r="H299" s="98">
        <v>-4.6433700335088562E-2</v>
      </c>
    </row>
    <row r="300" spans="2:8" ht="13.5" customHeight="1" thickBot="1" x14ac:dyDescent="0.25">
      <c r="B300" s="32" t="s">
        <v>105</v>
      </c>
      <c r="C300" s="43">
        <v>6982</v>
      </c>
      <c r="D300" s="34">
        <v>-4.7086119830762933E-2</v>
      </c>
      <c r="E300" s="43">
        <v>1229</v>
      </c>
      <c r="F300" s="34">
        <v>-0.17627345844504022</v>
      </c>
      <c r="G300" s="43">
        <v>5256</v>
      </c>
      <c r="H300" s="34">
        <v>-1.4253563390847712E-2</v>
      </c>
    </row>
    <row r="301" spans="2:8" ht="13.5" customHeight="1" x14ac:dyDescent="0.2">
      <c r="B301" s="35" t="s">
        <v>106</v>
      </c>
      <c r="C301" s="99">
        <v>7334</v>
      </c>
      <c r="D301" s="98">
        <f>+'Lanzamientos practic. total TSJ'!C47</f>
        <v>-0.45391328061085356</v>
      </c>
      <c r="E301" s="99">
        <v>1189</v>
      </c>
      <c r="F301" s="98">
        <v>-0.17886740331491713</v>
      </c>
      <c r="G301" s="99">
        <v>5644</v>
      </c>
      <c r="H301" s="98">
        <v>3.6928164615101969E-2</v>
      </c>
    </row>
    <row r="302" spans="2:8" ht="13.5" customHeight="1" x14ac:dyDescent="0.2">
      <c r="B302" s="35" t="s">
        <v>302</v>
      </c>
      <c r="C302" s="99">
        <v>6960</v>
      </c>
      <c r="D302" s="98">
        <v>-0.11337579617834395</v>
      </c>
      <c r="E302" s="99">
        <v>1217</v>
      </c>
      <c r="F302" s="98">
        <v>-0.17154526889040164</v>
      </c>
      <c r="G302" s="99">
        <v>5299</v>
      </c>
      <c r="H302" s="98">
        <v>-9.788900238338441E-2</v>
      </c>
    </row>
    <row r="303" spans="2:8" ht="13.5" customHeight="1" x14ac:dyDescent="0.2">
      <c r="B303" s="35" t="s">
        <v>304</v>
      </c>
      <c r="C303" s="99">
        <v>4839</v>
      </c>
      <c r="D303" s="98">
        <v>-8.8357196684250183E-2</v>
      </c>
      <c r="E303" s="99">
        <v>847</v>
      </c>
      <c r="F303" s="98">
        <v>-8.629989212513485E-2</v>
      </c>
      <c r="G303" s="99">
        <v>3581</v>
      </c>
      <c r="H303" s="98">
        <v>-0.10138017565872021</v>
      </c>
    </row>
    <row r="304" spans="2:8" ht="13.5" customHeight="1" thickBot="1" x14ac:dyDescent="0.25">
      <c r="B304" s="32" t="s">
        <v>311</v>
      </c>
      <c r="C304" s="43">
        <v>5407</v>
      </c>
      <c r="D304" s="34">
        <v>-0.2255800630191922</v>
      </c>
      <c r="E304" s="43">
        <v>1093</v>
      </c>
      <c r="F304" s="34">
        <v>-0.11065907241659886</v>
      </c>
      <c r="G304" s="43">
        <v>3793</v>
      </c>
      <c r="H304" s="34">
        <v>-0.27834855403348552</v>
      </c>
    </row>
    <row r="305" spans="2:8" ht="13.5" customHeight="1" x14ac:dyDescent="0.2">
      <c r="B305" s="35" t="s">
        <v>330</v>
      </c>
      <c r="C305" s="99">
        <v>4005</v>
      </c>
      <c r="D305" s="98">
        <v>-0.45391328061085356</v>
      </c>
      <c r="E305" s="99">
        <v>971</v>
      </c>
      <c r="F305" s="98">
        <v>-0.18334735071488645</v>
      </c>
      <c r="G305" s="99">
        <v>2249</v>
      </c>
      <c r="H305" s="98">
        <v>-0.60152374202693126</v>
      </c>
    </row>
    <row r="306" spans="2:8" ht="25.5" customHeight="1" x14ac:dyDescent="0.2">
      <c r="E306" s="99"/>
    </row>
    <row r="307" spans="2:8" ht="51" customHeight="1" x14ac:dyDescent="0.2">
      <c r="B307" s="10"/>
      <c r="C307" s="11"/>
      <c r="D307" s="11"/>
      <c r="E307" s="11"/>
      <c r="F307" s="11"/>
    </row>
    <row r="309" spans="2:8" ht="65.099999999999994" customHeight="1" thickBot="1" x14ac:dyDescent="0.25">
      <c r="C309" s="39" t="s">
        <v>130</v>
      </c>
      <c r="D309" s="39" t="s">
        <v>131</v>
      </c>
      <c r="E309" s="39" t="s">
        <v>132</v>
      </c>
      <c r="F309" s="39" t="s">
        <v>133</v>
      </c>
    </row>
    <row r="310" spans="2:8" ht="14.25" customHeight="1" thickBot="1" x14ac:dyDescent="0.25">
      <c r="B310" s="35" t="s">
        <v>38</v>
      </c>
      <c r="C310" s="40">
        <v>5614</v>
      </c>
      <c r="D310" s="40">
        <v>4142</v>
      </c>
      <c r="E310" s="33"/>
      <c r="F310" s="33"/>
    </row>
    <row r="311" spans="2:8" ht="14.25" customHeight="1" thickBot="1" x14ac:dyDescent="0.25">
      <c r="B311" s="30" t="s">
        <v>39</v>
      </c>
      <c r="C311" s="41">
        <v>8316</v>
      </c>
      <c r="D311" s="41">
        <v>4819</v>
      </c>
      <c r="E311" s="33"/>
      <c r="F311" s="33"/>
    </row>
    <row r="312" spans="2:8" ht="14.25" customHeight="1" thickBot="1" x14ac:dyDescent="0.25">
      <c r="B312" s="31" t="s">
        <v>40</v>
      </c>
      <c r="C312" s="41">
        <v>5790</v>
      </c>
      <c r="D312" s="41">
        <v>3489</v>
      </c>
      <c r="E312" s="33"/>
      <c r="F312" s="33"/>
    </row>
    <row r="313" spans="2:8" ht="14.25" customHeight="1" thickBot="1" x14ac:dyDescent="0.25">
      <c r="B313" s="32" t="s">
        <v>41</v>
      </c>
      <c r="C313" s="43">
        <v>7531</v>
      </c>
      <c r="D313" s="43">
        <v>4983</v>
      </c>
      <c r="E313" s="34"/>
      <c r="F313" s="34"/>
    </row>
    <row r="314" spans="2:8" ht="14.25" customHeight="1" thickBot="1" x14ac:dyDescent="0.25">
      <c r="B314" s="35" t="s">
        <v>42</v>
      </c>
      <c r="C314" s="41">
        <v>8855</v>
      </c>
      <c r="D314" s="41">
        <v>5602</v>
      </c>
      <c r="E314" s="33">
        <v>0.57730673316708225</v>
      </c>
      <c r="F314" s="33">
        <v>0.35248672139063253</v>
      </c>
    </row>
    <row r="315" spans="2:8" ht="14.25" customHeight="1" thickBot="1" x14ac:dyDescent="0.25">
      <c r="B315" s="30" t="s">
        <v>43</v>
      </c>
      <c r="C315" s="41">
        <v>9777</v>
      </c>
      <c r="D315" s="41">
        <v>6200</v>
      </c>
      <c r="E315" s="33">
        <v>0.17568542568542569</v>
      </c>
      <c r="F315" s="33">
        <v>0.28657397800373524</v>
      </c>
    </row>
    <row r="316" spans="2:8" ht="14.25" customHeight="1" thickBot="1" x14ac:dyDescent="0.25">
      <c r="B316" s="31" t="s">
        <v>44</v>
      </c>
      <c r="C316" s="41">
        <v>7334</v>
      </c>
      <c r="D316" s="41">
        <v>4631</v>
      </c>
      <c r="E316" s="33">
        <v>0.26666666666666666</v>
      </c>
      <c r="F316" s="33">
        <v>0.32731441673832046</v>
      </c>
    </row>
    <row r="317" spans="2:8" ht="14.25" customHeight="1" thickBot="1" x14ac:dyDescent="0.25">
      <c r="B317" s="32" t="s">
        <v>45</v>
      </c>
      <c r="C317" s="43">
        <v>9456</v>
      </c>
      <c r="D317" s="43">
        <v>6060</v>
      </c>
      <c r="E317" s="34">
        <v>0.25561014473509497</v>
      </c>
      <c r="F317" s="34">
        <v>0.21613485851896447</v>
      </c>
    </row>
    <row r="318" spans="2:8" ht="14.25" customHeight="1" thickBot="1" x14ac:dyDescent="0.25">
      <c r="B318" s="35" t="s">
        <v>46</v>
      </c>
      <c r="C318" s="40">
        <v>11824</v>
      </c>
      <c r="D318" s="40">
        <v>7352</v>
      </c>
      <c r="E318" s="33">
        <v>0.33529079616036139</v>
      </c>
      <c r="F318" s="33">
        <v>0.31238843270260619</v>
      </c>
    </row>
    <row r="319" spans="2:8" ht="14.25" customHeight="1" thickBot="1" x14ac:dyDescent="0.25">
      <c r="B319" s="30" t="s">
        <v>47</v>
      </c>
      <c r="C319" s="41">
        <v>13580</v>
      </c>
      <c r="D319" s="41">
        <v>9604</v>
      </c>
      <c r="E319" s="33">
        <v>0.38897412294159761</v>
      </c>
      <c r="F319" s="33">
        <v>0.54903225806451617</v>
      </c>
    </row>
    <row r="320" spans="2:8" ht="14.25" customHeight="1" thickBot="1" x14ac:dyDescent="0.25">
      <c r="B320" s="31" t="s">
        <v>48</v>
      </c>
      <c r="C320" s="41">
        <v>10011</v>
      </c>
      <c r="D320" s="41">
        <v>6363</v>
      </c>
      <c r="E320" s="33">
        <v>0.36501227161167166</v>
      </c>
      <c r="F320" s="33">
        <v>0.37400129561649753</v>
      </c>
    </row>
    <row r="321" spans="2:6" ht="14.25" customHeight="1" thickBot="1" x14ac:dyDescent="0.25">
      <c r="B321" s="32" t="s">
        <v>49</v>
      </c>
      <c r="C321" s="43">
        <v>13812</v>
      </c>
      <c r="D321" s="43">
        <v>9370</v>
      </c>
      <c r="E321" s="34">
        <v>0.46065989847715738</v>
      </c>
      <c r="F321" s="34">
        <v>0.54620462046204621</v>
      </c>
    </row>
    <row r="322" spans="2:6" ht="14.25" customHeight="1" thickBot="1" x14ac:dyDescent="0.25">
      <c r="B322" s="35" t="s">
        <v>50</v>
      </c>
      <c r="C322" s="41">
        <v>16932</v>
      </c>
      <c r="D322" s="41">
        <v>10523</v>
      </c>
      <c r="E322" s="33">
        <v>0.43200270635994586</v>
      </c>
      <c r="F322" s="33">
        <v>0.43131120783460281</v>
      </c>
    </row>
    <row r="323" spans="2:6" ht="14.25" customHeight="1" thickBot="1" x14ac:dyDescent="0.25">
      <c r="B323" s="30" t="s">
        <v>51</v>
      </c>
      <c r="C323" s="41">
        <v>17376</v>
      </c>
      <c r="D323" s="41">
        <v>12077</v>
      </c>
      <c r="E323" s="33">
        <v>0.27952871870397644</v>
      </c>
      <c r="F323" s="33">
        <v>0.257496876301541</v>
      </c>
    </row>
    <row r="324" spans="2:6" ht="14.25" customHeight="1" thickBot="1" x14ac:dyDescent="0.25">
      <c r="B324" s="31" t="s">
        <v>52</v>
      </c>
      <c r="C324" s="41">
        <v>11502</v>
      </c>
      <c r="D324" s="41">
        <v>7659</v>
      </c>
      <c r="E324" s="33">
        <v>0.14893617021276595</v>
      </c>
      <c r="F324" s="33">
        <v>0.20367751060820369</v>
      </c>
    </row>
    <row r="325" spans="2:6" ht="14.25" customHeight="1" thickBot="1" x14ac:dyDescent="0.25">
      <c r="B325" s="32" t="s">
        <v>53</v>
      </c>
      <c r="C325" s="43">
        <v>16311</v>
      </c>
      <c r="D325" s="43">
        <v>10481</v>
      </c>
      <c r="E325" s="34">
        <v>0.18092962641181581</v>
      </c>
      <c r="F325" s="34">
        <v>0.11856990394877268</v>
      </c>
    </row>
    <row r="326" spans="2:6" ht="14.25" customHeight="1" thickBot="1" x14ac:dyDescent="0.25">
      <c r="B326" s="35" t="s">
        <v>54</v>
      </c>
      <c r="C326" s="40">
        <v>19620</v>
      </c>
      <c r="D326" s="40">
        <v>13130</v>
      </c>
      <c r="E326" s="33">
        <v>0.15875265768958186</v>
      </c>
      <c r="F326" s="33">
        <v>0.24774303905730305</v>
      </c>
    </row>
    <row r="327" spans="2:6" ht="14.25" customHeight="1" thickBot="1" x14ac:dyDescent="0.25">
      <c r="B327" s="30" t="s">
        <v>55</v>
      </c>
      <c r="C327" s="41">
        <v>19815</v>
      </c>
      <c r="D327" s="41">
        <v>13874</v>
      </c>
      <c r="E327" s="33">
        <v>0.14036602209944751</v>
      </c>
      <c r="F327" s="33">
        <v>0.14879523060362673</v>
      </c>
    </row>
    <row r="328" spans="2:6" ht="14.25" customHeight="1" thickBot="1" x14ac:dyDescent="0.25">
      <c r="B328" s="31" t="s">
        <v>56</v>
      </c>
      <c r="C328" s="41">
        <v>12610</v>
      </c>
      <c r="D328" s="41">
        <v>8166</v>
      </c>
      <c r="E328" s="33">
        <v>9.6331072856894448E-2</v>
      </c>
      <c r="F328" s="33">
        <v>6.6196631414022725E-2</v>
      </c>
    </row>
    <row r="329" spans="2:6" ht="14.25" customHeight="1" thickBot="1" x14ac:dyDescent="0.25">
      <c r="B329" s="32" t="s">
        <v>57</v>
      </c>
      <c r="C329" s="43">
        <v>18212</v>
      </c>
      <c r="D329" s="43">
        <v>11238</v>
      </c>
      <c r="E329" s="34">
        <v>0.11654711544356569</v>
      </c>
      <c r="F329" s="34">
        <v>7.222593264001527E-2</v>
      </c>
    </row>
    <row r="330" spans="2:6" ht="14.25" customHeight="1" thickBot="1" x14ac:dyDescent="0.25">
      <c r="B330" s="35" t="s">
        <v>58</v>
      </c>
      <c r="C330" s="41">
        <v>16521</v>
      </c>
      <c r="D330" s="41">
        <v>10074</v>
      </c>
      <c r="E330" s="33">
        <v>-0.15795107033639144</v>
      </c>
      <c r="F330" s="33">
        <v>-0.23274942878903274</v>
      </c>
    </row>
    <row r="331" spans="2:6" ht="14.25" customHeight="1" thickBot="1" x14ac:dyDescent="0.25">
      <c r="B331" s="30" t="s">
        <v>59</v>
      </c>
      <c r="C331" s="41">
        <v>16743</v>
      </c>
      <c r="D331" s="41">
        <v>10683</v>
      </c>
      <c r="E331" s="33">
        <v>-0.15503406510219531</v>
      </c>
      <c r="F331" s="33">
        <v>-0.22999855845466341</v>
      </c>
    </row>
    <row r="332" spans="2:6" ht="14.25" customHeight="1" thickBot="1" x14ac:dyDescent="0.25">
      <c r="B332" s="31" t="s">
        <v>60</v>
      </c>
      <c r="C332" s="41">
        <v>14076</v>
      </c>
      <c r="D332" s="41">
        <v>7364</v>
      </c>
      <c r="E332" s="44">
        <v>-5.1546391752577319E-3</v>
      </c>
      <c r="F332" s="44">
        <v>-0.2047514082782268</v>
      </c>
    </row>
    <row r="333" spans="2:6" ht="14.25" customHeight="1" thickBot="1" x14ac:dyDescent="0.25">
      <c r="B333" s="32" t="s">
        <v>61</v>
      </c>
      <c r="C333" s="43">
        <v>17842</v>
      </c>
      <c r="D333" s="43">
        <v>11085</v>
      </c>
      <c r="E333" s="45">
        <v>-0.13935866461673621</v>
      </c>
      <c r="F333" s="45">
        <v>-0.10847125823100195</v>
      </c>
    </row>
    <row r="334" spans="2:6" ht="14.25" customHeight="1" thickBot="1" x14ac:dyDescent="0.25">
      <c r="B334" s="35" t="s">
        <v>62</v>
      </c>
      <c r="C334" s="40">
        <v>18412</v>
      </c>
      <c r="D334" s="40">
        <v>12018</v>
      </c>
      <c r="E334" s="44">
        <v>-8.5951213606924523E-3</v>
      </c>
      <c r="F334" s="44">
        <v>8.3184435179670432E-2</v>
      </c>
    </row>
    <row r="335" spans="2:6" ht="14.25" customHeight="1" thickBot="1" x14ac:dyDescent="0.25">
      <c r="B335" s="30" t="s">
        <v>63</v>
      </c>
      <c r="C335" s="41">
        <v>18876</v>
      </c>
      <c r="D335" s="41">
        <v>12239</v>
      </c>
      <c r="E335" s="44">
        <v>8.8992414740488562E-3</v>
      </c>
      <c r="F335" s="44">
        <v>3.2949546007675745E-2</v>
      </c>
    </row>
    <row r="336" spans="2:6" ht="14.25" customHeight="1" thickBot="1" x14ac:dyDescent="0.25">
      <c r="B336" s="31" t="s">
        <v>64</v>
      </c>
      <c r="C336" s="41">
        <v>13342</v>
      </c>
      <c r="D336" s="41">
        <v>8851</v>
      </c>
      <c r="E336" s="33">
        <v>-5.2145495879511228E-2</v>
      </c>
      <c r="F336" s="33">
        <v>0.20192829983704508</v>
      </c>
    </row>
    <row r="337" spans="2:6" ht="14.25" customHeight="1" thickBot="1" x14ac:dyDescent="0.25">
      <c r="B337" s="32" t="s">
        <v>65</v>
      </c>
      <c r="C337" s="43">
        <v>18603</v>
      </c>
      <c r="D337" s="43">
        <v>12190</v>
      </c>
      <c r="E337" s="34">
        <v>4.2652169039345364E-2</v>
      </c>
      <c r="F337" s="34">
        <v>9.9684258006314835E-2</v>
      </c>
    </row>
    <row r="338" spans="2:6" ht="14.25" customHeight="1" thickBot="1" x14ac:dyDescent="0.25">
      <c r="B338" s="35" t="s">
        <v>66</v>
      </c>
      <c r="C338" s="41">
        <v>19261</v>
      </c>
      <c r="D338" s="41">
        <v>11907</v>
      </c>
      <c r="E338" s="33">
        <v>4.6111231805344342E-2</v>
      </c>
      <c r="F338" s="33">
        <v>-9.2361457813280087E-3</v>
      </c>
    </row>
    <row r="339" spans="2:6" ht="14.25" customHeight="1" thickBot="1" x14ac:dyDescent="0.25">
      <c r="B339" s="30" t="s">
        <v>67</v>
      </c>
      <c r="C339" s="41">
        <v>18378</v>
      </c>
      <c r="D339" s="41">
        <v>11948</v>
      </c>
      <c r="E339" s="33">
        <v>-2.6382708200890018E-2</v>
      </c>
      <c r="F339" s="33">
        <v>-2.3776452324536318E-2</v>
      </c>
    </row>
    <row r="340" spans="2:6" ht="14.25" customHeight="1" thickBot="1" x14ac:dyDescent="0.25">
      <c r="B340" s="31" t="s">
        <v>68</v>
      </c>
      <c r="C340" s="41">
        <v>14071</v>
      </c>
      <c r="D340" s="41">
        <v>8064</v>
      </c>
      <c r="E340" s="33">
        <v>5.4639484335182134E-2</v>
      </c>
      <c r="F340" s="33">
        <v>-8.8916506609422657E-2</v>
      </c>
    </row>
    <row r="341" spans="2:6" ht="14.25" customHeight="1" thickBot="1" x14ac:dyDescent="0.25">
      <c r="B341" s="32" t="s">
        <v>69</v>
      </c>
      <c r="C341" s="43">
        <v>17921</v>
      </c>
      <c r="D341" s="43">
        <v>10563</v>
      </c>
      <c r="E341" s="34">
        <v>-3.6660753641885716E-2</v>
      </c>
      <c r="F341" s="34">
        <v>-0.13347005742411813</v>
      </c>
    </row>
    <row r="342" spans="2:6" ht="14.25" customHeight="1" thickBot="1" x14ac:dyDescent="0.25">
      <c r="B342" s="35" t="s">
        <v>70</v>
      </c>
      <c r="C342" s="40">
        <v>17386</v>
      </c>
      <c r="D342" s="40">
        <v>10550</v>
      </c>
      <c r="E342" s="33">
        <v>-9.7346970562276106E-2</v>
      </c>
      <c r="F342" s="33">
        <v>-0.1139665742840346</v>
      </c>
    </row>
    <row r="343" spans="2:6" ht="14.25" customHeight="1" thickBot="1" x14ac:dyDescent="0.25">
      <c r="B343" s="30" t="s">
        <v>71</v>
      </c>
      <c r="C343" s="41">
        <v>19461</v>
      </c>
      <c r="D343" s="41">
        <v>11843</v>
      </c>
      <c r="E343" s="33">
        <v>5.8929154423767546E-2</v>
      </c>
      <c r="F343" s="33">
        <v>-8.7880816873116847E-3</v>
      </c>
    </row>
    <row r="344" spans="2:6" ht="14.25" customHeight="1" thickBot="1" x14ac:dyDescent="0.25">
      <c r="B344" s="31" t="s">
        <v>72</v>
      </c>
      <c r="C344" s="41">
        <v>12918</v>
      </c>
      <c r="D344" s="41">
        <v>7676</v>
      </c>
      <c r="E344" s="33">
        <v>-8.1941581977116054E-2</v>
      </c>
      <c r="F344" s="33">
        <v>-4.8115079365079368E-2</v>
      </c>
    </row>
    <row r="345" spans="2:6" ht="14.25" customHeight="1" thickBot="1" x14ac:dyDescent="0.25">
      <c r="B345" s="32" t="s">
        <v>73</v>
      </c>
      <c r="C345" s="43">
        <v>17265</v>
      </c>
      <c r="D345" s="43">
        <v>10410</v>
      </c>
      <c r="E345" s="34">
        <v>-3.6605100161821329E-2</v>
      </c>
      <c r="F345" s="34">
        <v>-1.4484521442771939E-2</v>
      </c>
    </row>
    <row r="346" spans="2:6" ht="14.25" customHeight="1" thickBot="1" x14ac:dyDescent="0.25">
      <c r="B346" s="35" t="s">
        <v>74</v>
      </c>
      <c r="C346" s="41">
        <v>19926</v>
      </c>
      <c r="D346" s="41">
        <v>11758</v>
      </c>
      <c r="E346" s="33">
        <v>0.14609455884044634</v>
      </c>
      <c r="F346" s="33">
        <v>0.11450236966824645</v>
      </c>
    </row>
    <row r="347" spans="2:6" ht="14.25" customHeight="1" thickBot="1" x14ac:dyDescent="0.25">
      <c r="B347" s="30" t="s">
        <v>75</v>
      </c>
      <c r="C347" s="41">
        <v>19141</v>
      </c>
      <c r="D347" s="41">
        <v>11921</v>
      </c>
      <c r="E347" s="33">
        <v>-1.6443142695647707E-2</v>
      </c>
      <c r="F347" s="33">
        <v>6.5861690450054883E-3</v>
      </c>
    </row>
    <row r="348" spans="2:6" ht="14.25" customHeight="1" thickBot="1" x14ac:dyDescent="0.25">
      <c r="B348" s="31" t="s">
        <v>76</v>
      </c>
      <c r="C348" s="41">
        <v>12840</v>
      </c>
      <c r="D348" s="41">
        <v>8025</v>
      </c>
      <c r="E348" s="33">
        <v>-6.0380863910822107E-3</v>
      </c>
      <c r="F348" s="33">
        <v>4.5466388744137574E-2</v>
      </c>
    </row>
    <row r="349" spans="2:6" ht="14.25" customHeight="1" thickBot="1" x14ac:dyDescent="0.25">
      <c r="B349" s="32" t="s">
        <v>77</v>
      </c>
      <c r="C349" s="43">
        <v>17786</v>
      </c>
      <c r="D349" s="43">
        <v>10220</v>
      </c>
      <c r="E349" s="34">
        <v>3.017665797856936E-2</v>
      </c>
      <c r="F349" s="34">
        <v>-1.8251681075888569E-2</v>
      </c>
    </row>
    <row r="350" spans="2:6" ht="14.25" customHeight="1" thickBot="1" x14ac:dyDescent="0.25">
      <c r="B350" s="35" t="s">
        <v>78</v>
      </c>
      <c r="C350" s="40">
        <v>18859</v>
      </c>
      <c r="D350" s="40">
        <v>11219</v>
      </c>
      <c r="E350" s="33">
        <v>-5.3548128073873331E-2</v>
      </c>
      <c r="F350" s="33">
        <v>-4.5841129443782956E-2</v>
      </c>
    </row>
    <row r="351" spans="2:6" ht="14.25" customHeight="1" thickBot="1" x14ac:dyDescent="0.25">
      <c r="B351" s="30" t="s">
        <v>79</v>
      </c>
      <c r="C351" s="41">
        <v>20526</v>
      </c>
      <c r="D351" s="41">
        <v>12398</v>
      </c>
      <c r="E351" s="33">
        <v>7.2357766051930408E-2</v>
      </c>
      <c r="F351" s="33">
        <v>4.0013421692811003E-2</v>
      </c>
    </row>
    <row r="352" spans="2:6" ht="14.25" customHeight="1" thickBot="1" x14ac:dyDescent="0.25">
      <c r="B352" s="31" t="s">
        <v>80</v>
      </c>
      <c r="C352" s="41">
        <v>13446</v>
      </c>
      <c r="D352" s="41">
        <v>7894</v>
      </c>
      <c r="E352" s="33">
        <v>4.7196261682242988E-2</v>
      </c>
      <c r="F352" s="33">
        <v>-1.632398753894081E-2</v>
      </c>
    </row>
    <row r="353" spans="2:6" ht="14.25" customHeight="1" thickBot="1" x14ac:dyDescent="0.25">
      <c r="B353" s="32" t="s">
        <v>81</v>
      </c>
      <c r="C353" s="43">
        <v>19192</v>
      </c>
      <c r="D353" s="43">
        <v>11487</v>
      </c>
      <c r="E353" s="34">
        <v>7.9050938940739904E-2</v>
      </c>
      <c r="F353" s="34">
        <v>0.12397260273972603</v>
      </c>
    </row>
    <row r="354" spans="2:6" ht="14.25" customHeight="1" thickBot="1" x14ac:dyDescent="0.25">
      <c r="B354" s="35" t="s">
        <v>82</v>
      </c>
      <c r="C354" s="99">
        <v>19913</v>
      </c>
      <c r="D354" s="99">
        <v>11625</v>
      </c>
      <c r="E354" s="33">
        <v>5.5888435229863725E-2</v>
      </c>
      <c r="F354" s="33">
        <v>3.618860861039308E-2</v>
      </c>
    </row>
    <row r="355" spans="2:6" ht="14.25" customHeight="1" thickBot="1" x14ac:dyDescent="0.25">
      <c r="B355" s="35" t="s">
        <v>83</v>
      </c>
      <c r="C355" s="99">
        <v>18594</v>
      </c>
      <c r="D355" s="99">
        <v>10894</v>
      </c>
      <c r="E355" s="33">
        <v>-9.4124524992692193E-2</v>
      </c>
      <c r="F355" s="33">
        <v>-0.12130988869172447</v>
      </c>
    </row>
    <row r="356" spans="2:6" ht="14.25" customHeight="1" thickBot="1" x14ac:dyDescent="0.25">
      <c r="B356" s="35" t="s">
        <v>84</v>
      </c>
      <c r="C356" s="99">
        <v>12715</v>
      </c>
      <c r="D356" s="99">
        <v>7165</v>
      </c>
      <c r="E356" s="33">
        <v>-5.4365610590510191E-2</v>
      </c>
      <c r="F356" s="33">
        <v>-9.2348619204459081E-2</v>
      </c>
    </row>
    <row r="357" spans="2:6" ht="14.25" customHeight="1" thickBot="1" x14ac:dyDescent="0.25">
      <c r="B357" s="32" t="s">
        <v>85</v>
      </c>
      <c r="C357" s="43">
        <v>17025</v>
      </c>
      <c r="D357" s="43">
        <v>9823</v>
      </c>
      <c r="E357" s="34">
        <v>-0.11291162984576907</v>
      </c>
      <c r="F357" s="34">
        <v>-0.14485940628536606</v>
      </c>
    </row>
    <row r="358" spans="2:6" ht="14.25" customHeight="1" thickBot="1" x14ac:dyDescent="0.25">
      <c r="B358" s="35" t="s">
        <v>86</v>
      </c>
      <c r="C358" s="99">
        <v>14586</v>
      </c>
      <c r="D358" s="99">
        <v>7959</v>
      </c>
      <c r="E358" s="33">
        <v>-0.26751368452769547</v>
      </c>
      <c r="F358" s="33">
        <v>-0.3153548387096774</v>
      </c>
    </row>
    <row r="359" spans="2:6" ht="14.25" customHeight="1" thickBot="1" x14ac:dyDescent="0.25">
      <c r="B359" s="35" t="s">
        <v>87</v>
      </c>
      <c r="C359" s="99">
        <v>6953</v>
      </c>
      <c r="D359" s="99">
        <v>947</v>
      </c>
      <c r="E359" s="33">
        <v>-0.62606217059266434</v>
      </c>
      <c r="F359" s="33">
        <v>-0.91307141545805026</v>
      </c>
    </row>
    <row r="360" spans="2:6" ht="14.25" customHeight="1" thickBot="1" x14ac:dyDescent="0.25">
      <c r="B360" s="35" t="s">
        <v>88</v>
      </c>
      <c r="C360" s="99">
        <v>14117</v>
      </c>
      <c r="D360" s="99">
        <v>6226</v>
      </c>
      <c r="E360" s="33">
        <v>0.11026346834447504</v>
      </c>
      <c r="F360" s="33">
        <v>-0.13105373342637822</v>
      </c>
    </row>
    <row r="361" spans="2:6" ht="14.25" customHeight="1" thickBot="1" x14ac:dyDescent="0.25">
      <c r="B361" s="32" t="s">
        <v>89</v>
      </c>
      <c r="C361" s="43">
        <v>18255</v>
      </c>
      <c r="D361" s="43">
        <v>10158</v>
      </c>
      <c r="E361" s="34">
        <v>7.2246696035242294E-2</v>
      </c>
      <c r="F361" s="34">
        <v>3.4103634327598491E-2</v>
      </c>
    </row>
    <row r="362" spans="2:6" ht="14.25" customHeight="1" thickBot="1" x14ac:dyDescent="0.25">
      <c r="B362" s="35" t="s">
        <v>90</v>
      </c>
      <c r="C362" s="99">
        <v>18131</v>
      </c>
      <c r="D362" s="99">
        <v>8936</v>
      </c>
      <c r="E362" s="33">
        <v>0.24304127245303717</v>
      </c>
      <c r="F362" s="33">
        <v>0.12275411483854756</v>
      </c>
    </row>
    <row r="363" spans="2:6" ht="14.25" customHeight="1" x14ac:dyDescent="0.2">
      <c r="B363" s="35" t="s">
        <v>91</v>
      </c>
      <c r="C363" s="99">
        <v>18598</v>
      </c>
      <c r="D363" s="99">
        <v>9275</v>
      </c>
      <c r="E363" s="98">
        <v>1.675</v>
      </c>
      <c r="F363" s="98">
        <v>8.7940000000000005</v>
      </c>
    </row>
    <row r="364" spans="2:6" ht="14.25" customHeight="1" x14ac:dyDescent="0.2">
      <c r="B364" s="35" t="s">
        <v>92</v>
      </c>
      <c r="C364" s="99">
        <v>12390</v>
      </c>
      <c r="D364" s="99">
        <v>5973</v>
      </c>
      <c r="E364" s="98">
        <v>-0.122</v>
      </c>
      <c r="F364" s="98">
        <v>-4.1000000000000002E-2</v>
      </c>
    </row>
    <row r="365" spans="2:6" ht="14.25" customHeight="1" thickBot="1" x14ac:dyDescent="0.25">
      <c r="B365" s="32" t="s">
        <v>93</v>
      </c>
      <c r="C365" s="43">
        <v>16187</v>
      </c>
      <c r="D365" s="43">
        <v>8045</v>
      </c>
      <c r="E365" s="34">
        <v>-0.113</v>
      </c>
      <c r="F365" s="34">
        <v>-0.20799999999999999</v>
      </c>
    </row>
    <row r="366" spans="2:6" ht="14.25" customHeight="1" x14ac:dyDescent="0.2">
      <c r="B366" s="35" t="s">
        <v>94</v>
      </c>
      <c r="C366" s="99">
        <v>19257</v>
      </c>
      <c r="D366" s="99">
        <v>9013</v>
      </c>
      <c r="E366" s="98">
        <v>6.2103579504715678E-2</v>
      </c>
      <c r="F366" s="98">
        <v>8.6168307967770807E-3</v>
      </c>
    </row>
    <row r="367" spans="2:6" ht="14.25" customHeight="1" x14ac:dyDescent="0.2">
      <c r="B367" s="35" t="s">
        <v>95</v>
      </c>
      <c r="C367" s="99">
        <v>17134</v>
      </c>
      <c r="D367" s="99">
        <v>9185</v>
      </c>
      <c r="E367" s="98">
        <v>-7.8718141735670502E-2</v>
      </c>
      <c r="F367" s="98">
        <v>-9.7035040431266845E-3</v>
      </c>
    </row>
    <row r="368" spans="2:6" ht="14.25" customHeight="1" x14ac:dyDescent="0.2">
      <c r="B368" s="35" t="s">
        <v>96</v>
      </c>
      <c r="C368" s="99">
        <v>11425</v>
      </c>
      <c r="D368" s="99">
        <v>5791</v>
      </c>
      <c r="E368" s="98">
        <v>-7.7885391444713473E-2</v>
      </c>
      <c r="F368" s="98">
        <v>-3.0470450359953122E-2</v>
      </c>
    </row>
    <row r="369" spans="2:6" ht="14.25" customHeight="1" thickBot="1" x14ac:dyDescent="0.25">
      <c r="B369" s="32" t="s">
        <v>97</v>
      </c>
      <c r="C369" s="43">
        <v>15536</v>
      </c>
      <c r="D369" s="43">
        <v>7713</v>
      </c>
      <c r="E369" s="34">
        <v>-4.0217458454315194E-2</v>
      </c>
      <c r="F369" s="34">
        <v>-4.126786824114357E-2</v>
      </c>
    </row>
    <row r="370" spans="2:6" ht="14.25" customHeight="1" x14ac:dyDescent="0.2">
      <c r="B370" s="35" t="s">
        <v>98</v>
      </c>
      <c r="C370" s="99">
        <v>12736</v>
      </c>
      <c r="D370" s="99">
        <v>5931</v>
      </c>
      <c r="E370" s="98">
        <v>-0.3386301085319624</v>
      </c>
      <c r="F370" s="98">
        <v>-0.34195051592144682</v>
      </c>
    </row>
    <row r="371" spans="2:6" ht="14.25" customHeight="1" x14ac:dyDescent="0.2">
      <c r="B371" s="35" t="s">
        <v>99</v>
      </c>
      <c r="C371" s="99">
        <v>13516</v>
      </c>
      <c r="D371" s="99">
        <v>6248</v>
      </c>
      <c r="E371" s="98">
        <v>-0.21115909886774833</v>
      </c>
      <c r="F371" s="98">
        <v>-0.31976047904191618</v>
      </c>
    </row>
    <row r="372" spans="2:6" ht="14.25" customHeight="1" x14ac:dyDescent="0.2">
      <c r="B372" s="35" t="s">
        <v>100</v>
      </c>
      <c r="C372" s="99">
        <v>9605</v>
      </c>
      <c r="D372" s="99">
        <v>4526</v>
      </c>
      <c r="E372" s="98">
        <v>-0.15929978118161925</v>
      </c>
      <c r="F372" s="98">
        <v>-0.21844241063719566</v>
      </c>
    </row>
    <row r="373" spans="2:6" ht="14.25" customHeight="1" thickBot="1" x14ac:dyDescent="0.25">
      <c r="B373" s="32" t="s">
        <v>101</v>
      </c>
      <c r="C373" s="43">
        <v>14645</v>
      </c>
      <c r="D373" s="43">
        <v>6872</v>
      </c>
      <c r="E373" s="34">
        <v>-5.7350669412976313E-2</v>
      </c>
      <c r="F373" s="34">
        <v>-0.10903669130040192</v>
      </c>
    </row>
    <row r="374" spans="2:6" ht="14.25" customHeight="1" x14ac:dyDescent="0.2">
      <c r="B374" s="35" t="s">
        <v>102</v>
      </c>
      <c r="C374" s="99">
        <v>13362</v>
      </c>
      <c r="D374" s="99">
        <v>6344</v>
      </c>
      <c r="E374" s="98">
        <v>4.9152010050251299E-2</v>
      </c>
      <c r="F374" s="98">
        <v>6.9634125779801007E-2</v>
      </c>
    </row>
    <row r="375" spans="2:6" ht="14.25" customHeight="1" x14ac:dyDescent="0.2">
      <c r="B375" s="35" t="s">
        <v>103</v>
      </c>
      <c r="C375" s="99">
        <v>13926</v>
      </c>
      <c r="D375" s="99">
        <v>7031</v>
      </c>
      <c r="E375" s="98">
        <v>0.03</v>
      </c>
      <c r="F375" s="98">
        <v>0.125</v>
      </c>
    </row>
    <row r="376" spans="2:6" ht="14.25" customHeight="1" x14ac:dyDescent="0.2">
      <c r="B376" s="35" t="s">
        <v>104</v>
      </c>
      <c r="C376" s="99">
        <v>9569</v>
      </c>
      <c r="D376" s="99">
        <v>4556</v>
      </c>
      <c r="E376" s="98">
        <v>-3.7480478917230609E-3</v>
      </c>
      <c r="F376" s="98">
        <v>6.6283694211224037E-3</v>
      </c>
    </row>
    <row r="377" spans="2:6" ht="14.25" customHeight="1" thickBot="1" x14ac:dyDescent="0.25">
      <c r="B377" s="32" t="s">
        <v>105</v>
      </c>
      <c r="C377" s="43">
        <v>12481</v>
      </c>
      <c r="D377" s="43">
        <v>6375</v>
      </c>
      <c r="E377" s="34">
        <v>-0.14776374189143052</v>
      </c>
      <c r="F377" s="34">
        <v>-7.2322467986030273E-2</v>
      </c>
    </row>
    <row r="378" spans="2:6" ht="14.25" customHeight="1" x14ac:dyDescent="0.2">
      <c r="B378" s="35" t="s">
        <v>106</v>
      </c>
      <c r="C378" s="99">
        <v>13544</v>
      </c>
      <c r="D378" s="99">
        <v>6598</v>
      </c>
      <c r="E378" s="98">
        <v>1.3620715461757221E-2</v>
      </c>
      <c r="F378" s="98">
        <v>4.0037831021437577E-2</v>
      </c>
    </row>
    <row r="379" spans="2:6" ht="14.25" customHeight="1" x14ac:dyDescent="0.2">
      <c r="B379" s="35" t="s">
        <v>302</v>
      </c>
      <c r="C379" s="99">
        <v>13628</v>
      </c>
      <c r="D379" s="99">
        <v>8075</v>
      </c>
      <c r="E379" s="98">
        <v>-2.1398822346689644E-2</v>
      </c>
      <c r="F379" s="98">
        <v>0.14848527947660362</v>
      </c>
    </row>
    <row r="380" spans="2:6" ht="14.25" customHeight="1" x14ac:dyDescent="0.2">
      <c r="B380" s="35" t="s">
        <v>304</v>
      </c>
      <c r="C380" s="99">
        <v>8647</v>
      </c>
      <c r="D380" s="99">
        <v>4496</v>
      </c>
      <c r="E380" s="98">
        <v>-9.6352805935834465E-2</v>
      </c>
      <c r="F380" s="98">
        <v>-1.3169446883230905E-2</v>
      </c>
    </row>
    <row r="381" spans="2:6" ht="14.25" customHeight="1" thickBot="1" x14ac:dyDescent="0.25">
      <c r="B381" s="32" t="s">
        <v>311</v>
      </c>
      <c r="C381" s="43">
        <v>8787</v>
      </c>
      <c r="D381" s="43">
        <v>3906</v>
      </c>
      <c r="E381" s="34">
        <v>-0.29596987420879739</v>
      </c>
      <c r="F381" s="34">
        <v>-0.38729411764705884</v>
      </c>
    </row>
    <row r="382" spans="2:6" ht="14.25" customHeight="1" x14ac:dyDescent="0.2">
      <c r="B382" s="35" t="s">
        <v>330</v>
      </c>
      <c r="C382" s="99">
        <v>16167</v>
      </c>
      <c r="D382" s="99">
        <v>7696</v>
      </c>
      <c r="E382" s="98">
        <v>0.19199292191992923</v>
      </c>
      <c r="F382" s="98">
        <v>0.16641406486814186</v>
      </c>
    </row>
    <row r="383" spans="2:6" ht="12.6" customHeight="1" x14ac:dyDescent="0.2">
      <c r="B383" s="21"/>
      <c r="C383" s="99"/>
      <c r="D383" s="99"/>
      <c r="E383" s="98"/>
      <c r="F383" s="98"/>
    </row>
    <row r="384" spans="2:6" ht="11.25" customHeight="1" x14ac:dyDescent="0.2">
      <c r="B384" s="21"/>
      <c r="C384" s="18"/>
      <c r="D384" s="23"/>
      <c r="E384" s="18"/>
      <c r="F384" s="23"/>
    </row>
    <row r="385" spans="2:7" ht="10.9" customHeight="1" x14ac:dyDescent="0.2">
      <c r="B385" s="24" t="s">
        <v>134</v>
      </c>
    </row>
    <row r="386" spans="2:7" x14ac:dyDescent="0.2">
      <c r="B386" s="24" t="s">
        <v>135</v>
      </c>
    </row>
    <row r="388" spans="2:7" x14ac:dyDescent="0.2">
      <c r="B388" s="25" t="s">
        <v>136</v>
      </c>
      <c r="C388" s="26"/>
      <c r="D388" s="26"/>
      <c r="E388" s="26"/>
      <c r="F388" s="26"/>
      <c r="G388" s="27"/>
    </row>
    <row r="389" spans="2:7" x14ac:dyDescent="0.2">
      <c r="B389" s="25" t="s">
        <v>137</v>
      </c>
      <c r="C389" s="26"/>
      <c r="D389" s="26"/>
      <c r="E389" s="26"/>
      <c r="F389" s="26"/>
      <c r="G389" s="27"/>
    </row>
  </sheetData>
  <mergeCells count="1">
    <mergeCell ref="M85:P85"/>
  </mergeCells>
  <phoneticPr fontId="0" type="noConversion"/>
  <pageMargins left="0.78740157480314965" right="0.78740157480314965" top="0.39370078740157483" bottom="0.39370078740157483" header="0" footer="0"/>
  <pageSetup paperSize="9" scale="66" fitToHeight="0" orientation="landscape" r:id="rId1"/>
  <headerFooter alignWithMargins="0"/>
  <rowBreaks count="1" manualBreakCount="1">
    <brk id="99"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ColWidth="11.42578125" defaultRowHeight="12.75" x14ac:dyDescent="0.2"/>
  <cols>
    <col min="1" max="1" width="6.7109375" style="12" customWidth="1"/>
    <col min="2" max="2" width="32.85546875" style="12" bestFit="1" customWidth="1"/>
    <col min="3" max="8" width="12.42578125" style="12" customWidth="1"/>
    <col min="9" max="9" width="0.140625" style="12" customWidth="1"/>
    <col min="10" max="10" width="12.42578125" style="12" customWidth="1"/>
    <col min="11" max="11" width="12.28515625" style="12" customWidth="1"/>
    <col min="12" max="12" width="13.5703125" style="12" hidden="1" customWidth="1"/>
    <col min="13" max="13" width="12.42578125" style="12" hidden="1" customWidth="1"/>
    <col min="14" max="14" width="13.5703125" style="12" hidden="1" customWidth="1"/>
    <col min="15" max="15" width="12.42578125" style="12" hidden="1" customWidth="1"/>
    <col min="16" max="16" width="0.140625" style="12" hidden="1" customWidth="1"/>
    <col min="17" max="62" width="12.42578125" style="12" customWidth="1"/>
    <col min="63" max="16384" width="11.42578125" style="12"/>
  </cols>
  <sheetData>
    <row r="2" spans="2:22" ht="40.5" customHeight="1" x14ac:dyDescent="0.35">
      <c r="B2" s="10"/>
      <c r="V2" s="103" t="s">
        <v>199</v>
      </c>
    </row>
    <row r="3" spans="2:22" ht="27.95" customHeight="1" x14ac:dyDescent="0.2">
      <c r="B3" s="73"/>
      <c r="C3"/>
      <c r="D3"/>
      <c r="E3"/>
      <c r="F3"/>
      <c r="G3"/>
      <c r="H3"/>
      <c r="I3"/>
      <c r="J3"/>
      <c r="K3"/>
      <c r="L3"/>
      <c r="M3"/>
      <c r="N3"/>
      <c r="O3"/>
      <c r="P3"/>
      <c r="Q3"/>
      <c r="R3"/>
    </row>
    <row r="5" spans="2:22" ht="39" customHeight="1" x14ac:dyDescent="0.2">
      <c r="C5" s="38" t="s">
        <v>106</v>
      </c>
      <c r="D5" s="38" t="s">
        <v>302</v>
      </c>
      <c r="E5" s="38" t="s">
        <v>304</v>
      </c>
      <c r="F5" s="60" t="s">
        <v>311</v>
      </c>
      <c r="G5" s="38" t="s">
        <v>330</v>
      </c>
    </row>
    <row r="6" spans="2:22" ht="17.100000000000001" customHeight="1" thickBot="1" x14ac:dyDescent="0.25">
      <c r="B6" s="54" t="s">
        <v>178</v>
      </c>
      <c r="C6" s="40">
        <v>5954</v>
      </c>
      <c r="D6" s="40">
        <v>6530</v>
      </c>
      <c r="E6" s="40">
        <v>5142</v>
      </c>
      <c r="F6" s="40">
        <v>6033</v>
      </c>
      <c r="G6" s="40">
        <v>6323</v>
      </c>
    </row>
    <row r="7" spans="2:22" ht="17.100000000000001" customHeight="1" thickBot="1" x14ac:dyDescent="0.25">
      <c r="B7" s="54" t="s">
        <v>179</v>
      </c>
      <c r="C7" s="40">
        <v>877</v>
      </c>
      <c r="D7" s="40">
        <v>803</v>
      </c>
      <c r="E7" s="40">
        <v>759</v>
      </c>
      <c r="F7" s="40">
        <v>806</v>
      </c>
      <c r="G7" s="40">
        <v>603</v>
      </c>
    </row>
    <row r="8" spans="2:22" ht="17.100000000000001" customHeight="1" thickBot="1" x14ac:dyDescent="0.25">
      <c r="B8" s="54" t="s">
        <v>180</v>
      </c>
      <c r="C8" s="40">
        <v>1251</v>
      </c>
      <c r="D8" s="40">
        <v>878</v>
      </c>
      <c r="E8" s="40">
        <v>871</v>
      </c>
      <c r="F8" s="40">
        <v>1269</v>
      </c>
      <c r="G8" s="40">
        <v>989</v>
      </c>
    </row>
    <row r="9" spans="2:22" ht="17.100000000000001" customHeight="1" thickBot="1" x14ac:dyDescent="0.25">
      <c r="B9" s="54" t="s">
        <v>181</v>
      </c>
      <c r="C9" s="40">
        <v>744</v>
      </c>
      <c r="D9" s="40">
        <v>605</v>
      </c>
      <c r="E9" s="40">
        <v>651</v>
      </c>
      <c r="F9" s="40">
        <v>670</v>
      </c>
      <c r="G9" s="40">
        <v>717</v>
      </c>
    </row>
    <row r="10" spans="2:22" ht="17.100000000000001" customHeight="1" thickBot="1" x14ac:dyDescent="0.25">
      <c r="B10" s="54" t="s">
        <v>182</v>
      </c>
      <c r="C10" s="40">
        <v>2309</v>
      </c>
      <c r="D10" s="40">
        <v>2380</v>
      </c>
      <c r="E10" s="40">
        <v>1963</v>
      </c>
      <c r="F10" s="40">
        <v>2268</v>
      </c>
      <c r="G10" s="40">
        <v>2199</v>
      </c>
    </row>
    <row r="11" spans="2:22" s="67" customFormat="1" ht="17.100000000000001" customHeight="1" thickBot="1" x14ac:dyDescent="0.25">
      <c r="B11" s="54" t="s">
        <v>183</v>
      </c>
      <c r="C11" s="40">
        <v>524</v>
      </c>
      <c r="D11" s="40">
        <v>504</v>
      </c>
      <c r="E11" s="40">
        <v>364</v>
      </c>
      <c r="F11" s="40">
        <v>636</v>
      </c>
      <c r="G11" s="40">
        <v>689</v>
      </c>
    </row>
    <row r="12" spans="2:22" s="67" customFormat="1" ht="17.100000000000001" customHeight="1" thickBot="1" x14ac:dyDescent="0.25">
      <c r="B12" s="54" t="s">
        <v>184</v>
      </c>
      <c r="C12" s="40">
        <v>2124</v>
      </c>
      <c r="D12" s="40">
        <v>1727</v>
      </c>
      <c r="E12" s="40">
        <v>1482</v>
      </c>
      <c r="F12" s="40">
        <v>1327</v>
      </c>
      <c r="G12" s="40">
        <v>1638</v>
      </c>
    </row>
    <row r="13" spans="2:22" s="67" customFormat="1" ht="17.100000000000001" customHeight="1" thickBot="1" x14ac:dyDescent="0.25">
      <c r="B13" s="54" t="s">
        <v>200</v>
      </c>
      <c r="C13" s="40">
        <v>1203</v>
      </c>
      <c r="D13" s="40">
        <v>1062</v>
      </c>
      <c r="E13" s="40">
        <v>860</v>
      </c>
      <c r="F13" s="40">
        <v>1265</v>
      </c>
      <c r="G13" s="40">
        <v>1130</v>
      </c>
    </row>
    <row r="14" spans="2:22" s="67" customFormat="1" ht="17.100000000000001" customHeight="1" thickBot="1" x14ac:dyDescent="0.25">
      <c r="B14" s="54" t="s">
        <v>186</v>
      </c>
      <c r="C14" s="40">
        <v>4579</v>
      </c>
      <c r="D14" s="40">
        <v>3788</v>
      </c>
      <c r="E14" s="40">
        <v>3380</v>
      </c>
      <c r="F14" s="40">
        <v>3871</v>
      </c>
      <c r="G14" s="40">
        <v>4027</v>
      </c>
    </row>
    <row r="15" spans="2:22" s="67" customFormat="1" ht="17.100000000000001" customHeight="1" thickBot="1" x14ac:dyDescent="0.25">
      <c r="B15" s="54" t="s">
        <v>187</v>
      </c>
      <c r="C15" s="40">
        <v>3312</v>
      </c>
      <c r="D15" s="40">
        <v>3214</v>
      </c>
      <c r="E15" s="40">
        <v>2780</v>
      </c>
      <c r="F15" s="40">
        <v>2965</v>
      </c>
      <c r="G15" s="40">
        <v>2939</v>
      </c>
    </row>
    <row r="16" spans="2:22" ht="17.100000000000001" customHeight="1" thickBot="1" x14ac:dyDescent="0.25">
      <c r="B16" s="54" t="s">
        <v>188</v>
      </c>
      <c r="C16" s="40">
        <v>559</v>
      </c>
      <c r="D16" s="40">
        <v>512</v>
      </c>
      <c r="E16" s="40">
        <v>478</v>
      </c>
      <c r="F16" s="40">
        <v>604</v>
      </c>
      <c r="G16" s="40">
        <v>586</v>
      </c>
    </row>
    <row r="17" spans="2:18" ht="17.100000000000001" customHeight="1" thickBot="1" x14ac:dyDescent="0.25">
      <c r="B17" s="54" t="s">
        <v>189</v>
      </c>
      <c r="C17" s="40">
        <v>2851</v>
      </c>
      <c r="D17" s="40">
        <v>2615</v>
      </c>
      <c r="E17" s="40">
        <v>2010</v>
      </c>
      <c r="F17" s="40">
        <v>2053</v>
      </c>
      <c r="G17" s="40">
        <v>1970</v>
      </c>
    </row>
    <row r="18" spans="2:18" ht="17.100000000000001" customHeight="1" thickBot="1" x14ac:dyDescent="0.25">
      <c r="B18" s="54" t="s">
        <v>190</v>
      </c>
      <c r="C18" s="40">
        <v>5857</v>
      </c>
      <c r="D18" s="40">
        <v>5772</v>
      </c>
      <c r="E18" s="40">
        <v>4396</v>
      </c>
      <c r="F18" s="40">
        <v>6057</v>
      </c>
      <c r="G18" s="40">
        <v>5161</v>
      </c>
    </row>
    <row r="19" spans="2:18" ht="17.100000000000001" customHeight="1" thickBot="1" x14ac:dyDescent="0.25">
      <c r="B19" s="54" t="s">
        <v>191</v>
      </c>
      <c r="C19" s="40">
        <v>858</v>
      </c>
      <c r="D19" s="40">
        <v>767</v>
      </c>
      <c r="E19" s="40">
        <v>605</v>
      </c>
      <c r="F19" s="40">
        <v>734</v>
      </c>
      <c r="G19" s="40">
        <v>638</v>
      </c>
    </row>
    <row r="20" spans="2:18" ht="17.100000000000001" customHeight="1" thickBot="1" x14ac:dyDescent="0.25">
      <c r="B20" s="54" t="s">
        <v>192</v>
      </c>
      <c r="C20" s="40">
        <v>357</v>
      </c>
      <c r="D20" s="40">
        <v>318</v>
      </c>
      <c r="E20" s="40">
        <v>242</v>
      </c>
      <c r="F20" s="40">
        <v>322</v>
      </c>
      <c r="G20" s="40">
        <v>305</v>
      </c>
    </row>
    <row r="21" spans="2:18" ht="17.100000000000001" customHeight="1" thickBot="1" x14ac:dyDescent="0.25">
      <c r="B21" s="54" t="s">
        <v>193</v>
      </c>
      <c r="C21" s="40">
        <v>2517</v>
      </c>
      <c r="D21" s="40">
        <v>2120</v>
      </c>
      <c r="E21" s="40">
        <v>1719</v>
      </c>
      <c r="F21" s="40">
        <v>1980</v>
      </c>
      <c r="G21" s="40">
        <v>2070</v>
      </c>
    </row>
    <row r="22" spans="2:18" ht="17.100000000000001" customHeight="1" thickBot="1" x14ac:dyDescent="0.25">
      <c r="B22" s="54" t="s">
        <v>194</v>
      </c>
      <c r="C22" s="40">
        <v>270</v>
      </c>
      <c r="D22" s="40">
        <v>289</v>
      </c>
      <c r="E22" s="40">
        <v>226</v>
      </c>
      <c r="F22" s="40">
        <v>332</v>
      </c>
      <c r="G22" s="40">
        <v>224</v>
      </c>
    </row>
    <row r="23" spans="2:18" ht="17.100000000000001" customHeight="1" thickBot="1" x14ac:dyDescent="0.25">
      <c r="B23" s="56" t="s">
        <v>195</v>
      </c>
      <c r="C23" s="57">
        <v>36146</v>
      </c>
      <c r="D23" s="57">
        <v>33884</v>
      </c>
      <c r="E23" s="57">
        <v>27928</v>
      </c>
      <c r="F23" s="57">
        <v>33192</v>
      </c>
      <c r="G23" s="57">
        <v>32208</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331</v>
      </c>
    </row>
    <row r="28" spans="2:18" ht="17.100000000000001" customHeight="1" thickBot="1" x14ac:dyDescent="0.25">
      <c r="B28" s="54" t="s">
        <v>178</v>
      </c>
      <c r="C28" s="36">
        <f t="shared" ref="C28:C45" si="0">+(G6-C6)/C6</f>
        <v>6.1975142761168965E-2</v>
      </c>
    </row>
    <row r="29" spans="2:18" ht="17.100000000000001" customHeight="1" thickBot="1" x14ac:dyDescent="0.25">
      <c r="B29" s="54" t="s">
        <v>179</v>
      </c>
      <c r="C29" s="36">
        <f t="shared" si="0"/>
        <v>-0.31242873432155072</v>
      </c>
    </row>
    <row r="30" spans="2:18" ht="17.100000000000001" customHeight="1" thickBot="1" x14ac:dyDescent="0.25">
      <c r="B30" s="54" t="s">
        <v>180</v>
      </c>
      <c r="C30" s="36">
        <f t="shared" si="0"/>
        <v>-0.20943245403677058</v>
      </c>
    </row>
    <row r="31" spans="2:18" ht="17.100000000000001" customHeight="1" thickBot="1" x14ac:dyDescent="0.25">
      <c r="B31" s="54" t="s">
        <v>181</v>
      </c>
      <c r="C31" s="36">
        <f t="shared" si="0"/>
        <v>-3.6290322580645164E-2</v>
      </c>
    </row>
    <row r="32" spans="2:18" ht="17.100000000000001" customHeight="1" thickBot="1" x14ac:dyDescent="0.25">
      <c r="B32" s="54" t="s">
        <v>182</v>
      </c>
      <c r="C32" s="36">
        <f t="shared" si="0"/>
        <v>-4.7639670853183193E-2</v>
      </c>
    </row>
    <row r="33" spans="2:3" ht="17.100000000000001" customHeight="1" thickBot="1" x14ac:dyDescent="0.25">
      <c r="B33" s="54" t="s">
        <v>183</v>
      </c>
      <c r="C33" s="36">
        <f t="shared" si="0"/>
        <v>0.3148854961832061</v>
      </c>
    </row>
    <row r="34" spans="2:3" ht="17.100000000000001" customHeight="1" thickBot="1" x14ac:dyDescent="0.25">
      <c r="B34" s="54" t="s">
        <v>184</v>
      </c>
      <c r="C34" s="36">
        <f t="shared" si="0"/>
        <v>-0.2288135593220339</v>
      </c>
    </row>
    <row r="35" spans="2:3" ht="17.100000000000001" customHeight="1" thickBot="1" x14ac:dyDescent="0.25">
      <c r="B35" s="54" t="s">
        <v>185</v>
      </c>
      <c r="C35" s="36">
        <f t="shared" si="0"/>
        <v>-6.0681629260182876E-2</v>
      </c>
    </row>
    <row r="36" spans="2:3" ht="17.100000000000001" customHeight="1" thickBot="1" x14ac:dyDescent="0.25">
      <c r="B36" s="54" t="s">
        <v>186</v>
      </c>
      <c r="C36" s="36">
        <f t="shared" si="0"/>
        <v>-0.1205503385018563</v>
      </c>
    </row>
    <row r="37" spans="2:3" ht="17.100000000000001" customHeight="1" thickBot="1" x14ac:dyDescent="0.25">
      <c r="B37" s="54" t="s">
        <v>187</v>
      </c>
      <c r="C37" s="36">
        <f t="shared" si="0"/>
        <v>-0.1126207729468599</v>
      </c>
    </row>
    <row r="38" spans="2:3" ht="17.100000000000001" customHeight="1" thickBot="1" x14ac:dyDescent="0.25">
      <c r="B38" s="54" t="s">
        <v>188</v>
      </c>
      <c r="C38" s="36">
        <f t="shared" si="0"/>
        <v>4.8300536672629693E-2</v>
      </c>
    </row>
    <row r="39" spans="2:3" ht="17.100000000000001" customHeight="1" thickBot="1" x14ac:dyDescent="0.25">
      <c r="B39" s="54" t="s">
        <v>189</v>
      </c>
      <c r="C39" s="36">
        <f t="shared" si="0"/>
        <v>-0.30901438091897582</v>
      </c>
    </row>
    <row r="40" spans="2:3" ht="17.100000000000001" customHeight="1" thickBot="1" x14ac:dyDescent="0.25">
      <c r="B40" s="54" t="s">
        <v>190</v>
      </c>
      <c r="C40" s="36">
        <f t="shared" si="0"/>
        <v>-0.11883216663821068</v>
      </c>
    </row>
    <row r="41" spans="2:3" ht="17.100000000000001" customHeight="1" thickBot="1" x14ac:dyDescent="0.25">
      <c r="B41" s="54" t="s">
        <v>191</v>
      </c>
      <c r="C41" s="36">
        <f t="shared" si="0"/>
        <v>-0.25641025641025639</v>
      </c>
    </row>
    <row r="42" spans="2:3" ht="17.100000000000001" customHeight="1" thickBot="1" x14ac:dyDescent="0.25">
      <c r="B42" s="54" t="s">
        <v>192</v>
      </c>
      <c r="C42" s="36">
        <f t="shared" si="0"/>
        <v>-0.14565826330532214</v>
      </c>
    </row>
    <row r="43" spans="2:3" ht="17.100000000000001" customHeight="1" thickBot="1" x14ac:dyDescent="0.25">
      <c r="B43" s="54" t="s">
        <v>193</v>
      </c>
      <c r="C43" s="36">
        <f t="shared" si="0"/>
        <v>-0.17759237187127533</v>
      </c>
    </row>
    <row r="44" spans="2:3" ht="17.100000000000001" customHeight="1" thickBot="1" x14ac:dyDescent="0.25">
      <c r="B44" s="54" t="s">
        <v>194</v>
      </c>
      <c r="C44" s="36">
        <f t="shared" si="0"/>
        <v>-0.17037037037037037</v>
      </c>
    </row>
    <row r="45" spans="2:3" ht="17.100000000000001" customHeight="1" thickBot="1" x14ac:dyDescent="0.25">
      <c r="B45" s="56" t="s">
        <v>195</v>
      </c>
      <c r="C45" s="65">
        <f t="shared" si="0"/>
        <v>-0.10894704808277542</v>
      </c>
    </row>
    <row r="51" spans="2:10" ht="39" customHeight="1" x14ac:dyDescent="0.2">
      <c r="C51" s="38" t="s">
        <v>106</v>
      </c>
      <c r="D51" s="38" t="s">
        <v>302</v>
      </c>
      <c r="E51" s="38" t="s">
        <v>304</v>
      </c>
      <c r="F51" s="60" t="s">
        <v>311</v>
      </c>
      <c r="G51" s="38" t="s">
        <v>330</v>
      </c>
      <c r="H51" s="109"/>
      <c r="I51" s="149">
        <v>45658</v>
      </c>
      <c r="J51" s="112"/>
    </row>
    <row r="52" spans="2:10" ht="15" thickBot="1" x14ac:dyDescent="0.25">
      <c r="B52" s="54" t="s">
        <v>178</v>
      </c>
      <c r="C52" s="101">
        <f t="shared" ref="C52:G69" si="1">+C6/$I52*100000</f>
        <v>67.377430280938086</v>
      </c>
      <c r="D52" s="101">
        <f t="shared" si="1"/>
        <v>73.895636502271699</v>
      </c>
      <c r="E52" s="101">
        <f t="shared" si="1"/>
        <v>58.188570121696948</v>
      </c>
      <c r="F52" s="101">
        <f t="shared" si="1"/>
        <v>68.271420370322389</v>
      </c>
      <c r="G52" s="101">
        <f t="shared" si="1"/>
        <v>71.553156141479931</v>
      </c>
      <c r="H52" s="109"/>
      <c r="I52" s="144">
        <v>8836787</v>
      </c>
    </row>
    <row r="53" spans="2:10" ht="15" thickBot="1" x14ac:dyDescent="0.25">
      <c r="B53" s="54" t="s">
        <v>179</v>
      </c>
      <c r="C53" s="101">
        <f t="shared" si="1"/>
        <v>64.541673167443335</v>
      </c>
      <c r="D53" s="101">
        <f t="shared" si="1"/>
        <v>59.095739513633966</v>
      </c>
      <c r="E53" s="101">
        <f t="shared" si="1"/>
        <v>55.857616800558134</v>
      </c>
      <c r="F53" s="101">
        <f t="shared" si="1"/>
        <v>59.316520607707325</v>
      </c>
      <c r="G53" s="101">
        <f t="shared" ref="G53" si="2">+G7/$I53*100000</f>
        <v>44.376999908743819</v>
      </c>
      <c r="H53" s="109"/>
      <c r="I53" s="144">
        <v>1358812</v>
      </c>
    </row>
    <row r="54" spans="2:10" ht="15" thickBot="1" x14ac:dyDescent="0.25">
      <c r="B54" s="54" t="s">
        <v>180</v>
      </c>
      <c r="C54" s="101">
        <f t="shared" si="1"/>
        <v>123.43011398785826</v>
      </c>
      <c r="D54" s="101">
        <f t="shared" si="1"/>
        <v>86.628009657345771</v>
      </c>
      <c r="E54" s="101">
        <f t="shared" si="1"/>
        <v>85.937353543904521</v>
      </c>
      <c r="F54" s="101">
        <f t="shared" si="1"/>
        <v>125.20608685099293</v>
      </c>
      <c r="G54" s="101">
        <f t="shared" ref="G54" si="3">+G8/$I54*100000</f>
        <v>97.57984231334278</v>
      </c>
      <c r="H54" s="109"/>
      <c r="I54" s="144">
        <v>1013529</v>
      </c>
    </row>
    <row r="55" spans="2:10" ht="15" thickBot="1" x14ac:dyDescent="0.25">
      <c r="B55" s="54" t="s">
        <v>181</v>
      </c>
      <c r="C55" s="101">
        <f t="shared" si="1"/>
        <v>60.122183792869379</v>
      </c>
      <c r="D55" s="101">
        <f t="shared" si="1"/>
        <v>48.889679025115555</v>
      </c>
      <c r="E55" s="101">
        <f t="shared" si="1"/>
        <v>52.60691081876071</v>
      </c>
      <c r="F55" s="101">
        <f t="shared" si="1"/>
        <v>54.142289168309787</v>
      </c>
      <c r="G55" s="101">
        <f t="shared" ref="G55" si="4">+G9/$I55*100000</f>
        <v>57.940330348773315</v>
      </c>
      <c r="H55" s="109"/>
      <c r="I55" s="144">
        <v>1237480</v>
      </c>
    </row>
    <row r="56" spans="2:10" ht="15" thickBot="1" x14ac:dyDescent="0.25">
      <c r="B56" s="54" t="s">
        <v>182</v>
      </c>
      <c r="C56" s="101">
        <f t="shared" si="1"/>
        <v>102.62331687093551</v>
      </c>
      <c r="D56" s="101">
        <f t="shared" si="1"/>
        <v>105.77890608610937</v>
      </c>
      <c r="E56" s="101">
        <f t="shared" si="1"/>
        <v>87.245375061778432</v>
      </c>
      <c r="F56" s="101">
        <f t="shared" si="1"/>
        <v>100.80107521146893</v>
      </c>
      <c r="G56" s="101">
        <f t="shared" ref="G56" si="5">+G10/$I56*100000</f>
        <v>97.734375833342213</v>
      </c>
      <c r="H56" s="109"/>
      <c r="I56" s="144">
        <v>2249976</v>
      </c>
    </row>
    <row r="57" spans="2:10" ht="15" thickBot="1" x14ac:dyDescent="0.25">
      <c r="B57" s="54" t="s">
        <v>183</v>
      </c>
      <c r="C57" s="101">
        <f t="shared" si="1"/>
        <v>88.220834932756873</v>
      </c>
      <c r="D57" s="101">
        <f t="shared" si="1"/>
        <v>84.853627492575299</v>
      </c>
      <c r="E57" s="101">
        <f t="shared" si="1"/>
        <v>61.283175411304391</v>
      </c>
      <c r="F57" s="101">
        <f t="shared" si="1"/>
        <v>107.07719659777361</v>
      </c>
      <c r="G57" s="101">
        <f t="shared" ref="G57" si="6">+G11/$I57*100000</f>
        <v>116.00029631425473</v>
      </c>
      <c r="H57" s="109"/>
      <c r="I57" s="144">
        <v>593964</v>
      </c>
    </row>
    <row r="58" spans="2:10" ht="15" thickBot="1" x14ac:dyDescent="0.25">
      <c r="B58" s="54" t="s">
        <v>196</v>
      </c>
      <c r="C58" s="101">
        <f t="shared" si="1"/>
        <v>88.555347091932461</v>
      </c>
      <c r="D58" s="101">
        <f t="shared" si="1"/>
        <v>72.003335417969566</v>
      </c>
      <c r="E58" s="101">
        <f t="shared" si="1"/>
        <v>61.788617886178869</v>
      </c>
      <c r="F58" s="101">
        <f t="shared" si="1"/>
        <v>55.326245570148011</v>
      </c>
      <c r="G58" s="101">
        <f t="shared" ref="G58" si="7">+G12/$I58*100000</f>
        <v>68.292682926829258</v>
      </c>
      <c r="H58" s="109"/>
      <c r="I58" s="144">
        <v>2398500</v>
      </c>
    </row>
    <row r="59" spans="2:10" ht="15" thickBot="1" x14ac:dyDescent="0.25">
      <c r="B59" s="54" t="s">
        <v>185</v>
      </c>
      <c r="C59" s="101">
        <f t="shared" si="1"/>
        <v>56.765793678281867</v>
      </c>
      <c r="D59" s="101">
        <f t="shared" si="1"/>
        <v>50.112446289555571</v>
      </c>
      <c r="E59" s="101">
        <f t="shared" si="1"/>
        <v>40.58070038513916</v>
      </c>
      <c r="F59" s="101">
        <f t="shared" si="1"/>
        <v>59.691379054884926</v>
      </c>
      <c r="G59" s="101">
        <f t="shared" ref="G59" si="8">+G13/$I59*100000</f>
        <v>53.321152831636333</v>
      </c>
      <c r="H59" s="109"/>
      <c r="I59" s="144">
        <v>2119234</v>
      </c>
    </row>
    <row r="60" spans="2:10" ht="15" thickBot="1" x14ac:dyDescent="0.25">
      <c r="B60" s="54" t="s">
        <v>186</v>
      </c>
      <c r="C60" s="101">
        <f t="shared" si="1"/>
        <v>56.209809035183603</v>
      </c>
      <c r="D60" s="101">
        <f t="shared" si="1"/>
        <v>46.499837655661828</v>
      </c>
      <c r="E60" s="101">
        <f t="shared" si="1"/>
        <v>41.49140741186298</v>
      </c>
      <c r="F60" s="101">
        <f t="shared" si="1"/>
        <v>47.518709494473853</v>
      </c>
      <c r="G60" s="101">
        <f t="shared" ref="G60" si="9">+G14/$I60*100000</f>
        <v>49.433697528867526</v>
      </c>
      <c r="H60" s="109"/>
      <c r="I60" s="144">
        <v>8146265</v>
      </c>
    </row>
    <row r="61" spans="2:10" ht="15" thickBot="1" x14ac:dyDescent="0.25">
      <c r="B61" s="54" t="s">
        <v>197</v>
      </c>
      <c r="C61" s="101">
        <f t="shared" si="1"/>
        <v>61.153914542943731</v>
      </c>
      <c r="D61" s="101">
        <f t="shared" si="1"/>
        <v>59.344408617458079</v>
      </c>
      <c r="E61" s="101">
        <f t="shared" si="1"/>
        <v>51.330882376021606</v>
      </c>
      <c r="F61" s="101">
        <f t="shared" si="1"/>
        <v>54.746786419030236</v>
      </c>
      <c r="G61" s="101">
        <f t="shared" ref="G61:G69" si="10">+G15/$I61*100000</f>
        <v>54.266713418391184</v>
      </c>
      <c r="H61" s="109"/>
      <c r="I61" s="144">
        <v>5415843</v>
      </c>
    </row>
    <row r="62" spans="2:10" ht="15" thickBot="1" x14ac:dyDescent="0.25">
      <c r="B62" s="54" t="s">
        <v>188</v>
      </c>
      <c r="C62" s="101">
        <f t="shared" si="1"/>
        <v>53.15517316795323</v>
      </c>
      <c r="D62" s="101">
        <f t="shared" si="1"/>
        <v>48.68595467261548</v>
      </c>
      <c r="E62" s="101">
        <f t="shared" si="1"/>
        <v>45.452902995137109</v>
      </c>
      <c r="F62" s="101">
        <f t="shared" si="1"/>
        <v>57.434212152851067</v>
      </c>
      <c r="G62" s="101">
        <f t="shared" si="10"/>
        <v>55.722596558891944</v>
      </c>
      <c r="H62" s="109"/>
      <c r="I62" s="144">
        <v>1051638</v>
      </c>
    </row>
    <row r="63" spans="2:10" ht="15" thickBot="1" x14ac:dyDescent="0.25">
      <c r="B63" s="54" t="s">
        <v>189</v>
      </c>
      <c r="C63" s="101">
        <f t="shared" si="1"/>
        <v>105.08007426002581</v>
      </c>
      <c r="D63" s="101">
        <f t="shared" si="1"/>
        <v>96.381758747796397</v>
      </c>
      <c r="E63" s="101">
        <f t="shared" si="1"/>
        <v>74.083110930428589</v>
      </c>
      <c r="F63" s="101">
        <f t="shared" si="1"/>
        <v>75.667973502572082</v>
      </c>
      <c r="G63" s="101">
        <f t="shared" si="10"/>
        <v>72.608820165643948</v>
      </c>
      <c r="H63" s="109"/>
      <c r="I63" s="144">
        <v>2713169</v>
      </c>
    </row>
    <row r="64" spans="2:10" ht="15" thickBot="1" x14ac:dyDescent="0.25">
      <c r="B64" s="54" t="s">
        <v>190</v>
      </c>
      <c r="C64" s="101">
        <f t="shared" si="1"/>
        <v>82.064937086584038</v>
      </c>
      <c r="D64" s="101">
        <f t="shared" si="1"/>
        <v>80.873965658829277</v>
      </c>
      <c r="E64" s="101">
        <f t="shared" si="1"/>
        <v>61.594239957763946</v>
      </c>
      <c r="F64" s="101">
        <f t="shared" si="1"/>
        <v>84.867222798948191</v>
      </c>
      <c r="G64" s="101">
        <f t="shared" si="10"/>
        <v>72.312982807556821</v>
      </c>
      <c r="H64" s="109"/>
      <c r="I64" s="144">
        <v>7137031</v>
      </c>
    </row>
    <row r="65" spans="2:9" ht="15" thickBot="1" x14ac:dyDescent="0.25">
      <c r="B65" s="54" t="s">
        <v>191</v>
      </c>
      <c r="C65" s="101">
        <f t="shared" si="1"/>
        <v>53.991535033458391</v>
      </c>
      <c r="D65" s="101">
        <f t="shared" si="1"/>
        <v>48.265160105667348</v>
      </c>
      <c r="E65" s="101">
        <f t="shared" si="1"/>
        <v>38.070954190259123</v>
      </c>
      <c r="F65" s="101">
        <f t="shared" si="1"/>
        <v>46.188562604380486</v>
      </c>
      <c r="G65" s="101">
        <f t="shared" si="10"/>
        <v>40.147551691545978</v>
      </c>
      <c r="H65" s="109"/>
      <c r="I65" s="144">
        <v>1589138</v>
      </c>
    </row>
    <row r="66" spans="2:9" ht="15" thickBot="1" x14ac:dyDescent="0.25">
      <c r="B66" s="54" t="s">
        <v>192</v>
      </c>
      <c r="C66" s="101">
        <f t="shared" si="1"/>
        <v>52.231163130943671</v>
      </c>
      <c r="D66" s="101">
        <f t="shared" si="1"/>
        <v>46.525237746891001</v>
      </c>
      <c r="E66" s="101">
        <f t="shared" si="1"/>
        <v>35.405998536942214</v>
      </c>
      <c r="F66" s="101">
        <f t="shared" si="1"/>
        <v>47.110460863204096</v>
      </c>
      <c r="G66" s="101">
        <f t="shared" si="10"/>
        <v>44.623262618873447</v>
      </c>
      <c r="H66" s="109"/>
      <c r="I66" s="144">
        <v>683500</v>
      </c>
    </row>
    <row r="67" spans="2:9" ht="15" thickBot="1" x14ac:dyDescent="0.25">
      <c r="B67" s="54" t="s">
        <v>193</v>
      </c>
      <c r="C67" s="101">
        <f t="shared" si="1"/>
        <v>112.24871139192862</v>
      </c>
      <c r="D67" s="101">
        <f t="shared" si="1"/>
        <v>94.544008005915245</v>
      </c>
      <c r="E67" s="101">
        <f t="shared" si="1"/>
        <v>76.660919699135988</v>
      </c>
      <c r="F67" s="101">
        <f t="shared" si="1"/>
        <v>88.300535779109524</v>
      </c>
      <c r="G67" s="101">
        <f t="shared" si="10"/>
        <v>92.314196496341765</v>
      </c>
      <c r="H67" s="109"/>
      <c r="I67" s="144">
        <v>2242342</v>
      </c>
    </row>
    <row r="68" spans="2:9" ht="15" thickBot="1" x14ac:dyDescent="0.25">
      <c r="B68" s="54" t="s">
        <v>194</v>
      </c>
      <c r="C68" s="101">
        <f t="shared" si="1"/>
        <v>82.496654302353292</v>
      </c>
      <c r="D68" s="101">
        <f t="shared" si="1"/>
        <v>88.30197441992631</v>
      </c>
      <c r="E68" s="101">
        <f t="shared" si="1"/>
        <v>69.052755082710533</v>
      </c>
      <c r="F68" s="101">
        <f t="shared" si="1"/>
        <v>101.44033047548628</v>
      </c>
      <c r="G68" s="101">
        <f t="shared" si="10"/>
        <v>68.441668754544963</v>
      </c>
      <c r="H68" s="109"/>
      <c r="I68" s="144">
        <v>327286</v>
      </c>
    </row>
    <row r="69" spans="2:9" ht="15" thickBot="1" x14ac:dyDescent="0.25">
      <c r="B69" s="56" t="s">
        <v>195</v>
      </c>
      <c r="C69" s="102">
        <f t="shared" si="1"/>
        <v>73.595383065536623</v>
      </c>
      <c r="D69" s="102">
        <f t="shared" si="1"/>
        <v>68.989817954756901</v>
      </c>
      <c r="E69" s="102">
        <f t="shared" si="1"/>
        <v>56.863051465011523</v>
      </c>
      <c r="F69" s="102">
        <f t="shared" si="1"/>
        <v>67.580865232979903</v>
      </c>
      <c r="G69" s="102">
        <f t="shared" si="10"/>
        <v>65.577383328025334</v>
      </c>
      <c r="H69" s="109"/>
      <c r="I69" s="144">
        <v>49114494</v>
      </c>
    </row>
    <row r="70" spans="2:9" ht="13.5" thickBot="1" x14ac:dyDescent="0.25">
      <c r="C70" s="101"/>
      <c r="D70" s="101"/>
      <c r="E70" s="101"/>
      <c r="F70" s="101"/>
      <c r="G70" s="101"/>
    </row>
    <row r="71" spans="2:9" ht="13.5" thickBot="1" x14ac:dyDescent="0.25">
      <c r="C71" s="101"/>
      <c r="D71" s="101"/>
      <c r="E71" s="101"/>
      <c r="F71" s="101"/>
      <c r="G71" s="101"/>
    </row>
  </sheetData>
  <phoneticPr fontId="0" type="noConversion"/>
  <pageMargins left="0.75" right="0.75" top="1" bottom="1" header="0" footer="0"/>
  <pageSetup paperSize="9" scale="58" fitToHeight="0" orientation="portrait"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1:R69"/>
  <sheetViews>
    <sheetView topLeftCell="A3" zoomScaleNormal="100" workbookViewId="0">
      <selection activeCell="C45" sqref="C45"/>
    </sheetView>
  </sheetViews>
  <sheetFormatPr baseColWidth="10" defaultColWidth="11.42578125" defaultRowHeight="12.75" x14ac:dyDescent="0.2"/>
  <cols>
    <col min="1" max="1" width="6.7109375" style="12" customWidth="1"/>
    <col min="2" max="2" width="30.85546875" style="12" customWidth="1"/>
    <col min="3" max="9" width="12.42578125" style="12" customWidth="1"/>
    <col min="10" max="10" width="0.140625" style="12" customWidth="1"/>
    <col min="11" max="11" width="12.42578125" style="12" customWidth="1"/>
    <col min="12" max="12" width="17.140625" style="12" customWidth="1"/>
    <col min="13" max="13" width="13" style="12" customWidth="1"/>
    <col min="14" max="14" width="12.140625" style="12" customWidth="1"/>
    <col min="15" max="15" width="10" style="12" customWidth="1"/>
    <col min="16" max="16" width="11" style="12" customWidth="1"/>
    <col min="17" max="17" width="20.85546875" style="12" customWidth="1"/>
    <col min="18" max="18" width="11.5703125" style="12" customWidth="1"/>
    <col min="19" max="19" width="13" style="12" customWidth="1"/>
    <col min="20" max="20" width="11.42578125" style="12" customWidth="1"/>
    <col min="21" max="23" width="12.42578125" style="12" customWidth="1"/>
    <col min="24" max="24" width="12.85546875" style="12" customWidth="1"/>
    <col min="25" max="59" width="12.42578125" style="12" customWidth="1"/>
    <col min="60" max="16384" width="11.42578125" style="12"/>
  </cols>
  <sheetData>
    <row r="1" spans="1:18" ht="9.75" customHeight="1" x14ac:dyDescent="0.2"/>
    <row r="2" spans="1:18" ht="40.5" customHeight="1" x14ac:dyDescent="0.2">
      <c r="B2" s="10"/>
      <c r="C2" s="19"/>
      <c r="D2" s="19"/>
      <c r="E2" s="19"/>
      <c r="F2" s="20"/>
      <c r="G2" s="19"/>
    </row>
    <row r="3" spans="1:18" ht="30.7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106</v>
      </c>
      <c r="D5" s="38" t="s">
        <v>302</v>
      </c>
      <c r="E5" s="38" t="s">
        <v>304</v>
      </c>
      <c r="F5" s="60" t="s">
        <v>311</v>
      </c>
      <c r="G5" s="38" t="s">
        <v>330</v>
      </c>
    </row>
    <row r="6" spans="1:18" ht="17.100000000000001" customHeight="1" thickBot="1" x14ac:dyDescent="0.25">
      <c r="B6" s="54" t="s">
        <v>178</v>
      </c>
      <c r="C6" s="40">
        <v>1463</v>
      </c>
      <c r="D6" s="40">
        <v>1896</v>
      </c>
      <c r="E6" s="40">
        <v>1516</v>
      </c>
      <c r="F6" s="40">
        <v>1591</v>
      </c>
      <c r="G6" s="40">
        <v>1293</v>
      </c>
    </row>
    <row r="7" spans="1:18" ht="17.100000000000001" customHeight="1" thickBot="1" x14ac:dyDescent="0.25">
      <c r="B7" s="54" t="s">
        <v>179</v>
      </c>
      <c r="C7" s="40">
        <v>106</v>
      </c>
      <c r="D7" s="40">
        <v>155</v>
      </c>
      <c r="E7" s="40">
        <v>92</v>
      </c>
      <c r="F7" s="40">
        <v>116</v>
      </c>
      <c r="G7" s="40">
        <v>112</v>
      </c>
    </row>
    <row r="8" spans="1:18" ht="17.100000000000001" customHeight="1" thickBot="1" x14ac:dyDescent="0.25">
      <c r="B8" s="54" t="s">
        <v>180</v>
      </c>
      <c r="C8" s="40">
        <v>102</v>
      </c>
      <c r="D8" s="40">
        <v>150</v>
      </c>
      <c r="E8" s="40">
        <v>120</v>
      </c>
      <c r="F8" s="40">
        <v>120</v>
      </c>
      <c r="G8" s="40">
        <v>112</v>
      </c>
    </row>
    <row r="9" spans="1:18" ht="17.100000000000001" customHeight="1" thickBot="1" x14ac:dyDescent="0.25">
      <c r="B9" s="54" t="s">
        <v>181</v>
      </c>
      <c r="C9" s="40">
        <v>117</v>
      </c>
      <c r="D9" s="40">
        <v>106</v>
      </c>
      <c r="E9" s="40">
        <v>117</v>
      </c>
      <c r="F9" s="40">
        <v>119</v>
      </c>
      <c r="G9" s="40">
        <v>103</v>
      </c>
    </row>
    <row r="10" spans="1:18" ht="17.100000000000001" customHeight="1" thickBot="1" x14ac:dyDescent="0.25">
      <c r="B10" s="54" t="s">
        <v>182</v>
      </c>
      <c r="C10" s="40">
        <v>282</v>
      </c>
      <c r="D10" s="40">
        <v>330</v>
      </c>
      <c r="E10" s="40">
        <v>303</v>
      </c>
      <c r="F10" s="40">
        <v>282</v>
      </c>
      <c r="G10" s="40">
        <v>157</v>
      </c>
    </row>
    <row r="11" spans="1:18" ht="17.100000000000001" customHeight="1" thickBot="1" x14ac:dyDescent="0.25">
      <c r="A11" s="67"/>
      <c r="B11" s="54" t="s">
        <v>183</v>
      </c>
      <c r="C11" s="40">
        <v>58</v>
      </c>
      <c r="D11" s="40">
        <v>67</v>
      </c>
      <c r="E11" s="40">
        <v>65</v>
      </c>
      <c r="F11" s="40">
        <v>77</v>
      </c>
      <c r="G11" s="40">
        <v>59</v>
      </c>
    </row>
    <row r="12" spans="1:18" ht="17.100000000000001" customHeight="1" thickBot="1" x14ac:dyDescent="0.25">
      <c r="A12" s="67"/>
      <c r="B12" s="54" t="s">
        <v>196</v>
      </c>
      <c r="C12" s="40">
        <v>252</v>
      </c>
      <c r="D12" s="40">
        <v>290</v>
      </c>
      <c r="E12" s="40">
        <v>232</v>
      </c>
      <c r="F12" s="40">
        <v>300</v>
      </c>
      <c r="G12" s="40">
        <v>198</v>
      </c>
    </row>
    <row r="13" spans="1:18" ht="17.100000000000001" customHeight="1" thickBot="1" x14ac:dyDescent="0.25">
      <c r="A13" s="67"/>
      <c r="B13" s="54" t="s">
        <v>185</v>
      </c>
      <c r="C13" s="40">
        <v>300</v>
      </c>
      <c r="D13" s="40">
        <v>397</v>
      </c>
      <c r="E13" s="40">
        <v>344</v>
      </c>
      <c r="F13" s="40">
        <v>461</v>
      </c>
      <c r="G13" s="40">
        <v>320</v>
      </c>
    </row>
    <row r="14" spans="1:18" ht="17.100000000000001" customHeight="1" thickBot="1" x14ac:dyDescent="0.25">
      <c r="A14" s="67"/>
      <c r="B14" s="54" t="s">
        <v>186</v>
      </c>
      <c r="C14" s="40">
        <v>1226</v>
      </c>
      <c r="D14" s="40">
        <v>3102</v>
      </c>
      <c r="E14" s="40">
        <v>2320</v>
      </c>
      <c r="F14" s="40">
        <v>2722</v>
      </c>
      <c r="G14" s="40">
        <v>2616</v>
      </c>
    </row>
    <row r="15" spans="1:18" ht="17.100000000000001" customHeight="1" thickBot="1" x14ac:dyDescent="0.25">
      <c r="A15" s="67"/>
      <c r="B15" s="54" t="s">
        <v>197</v>
      </c>
      <c r="C15" s="40">
        <v>762</v>
      </c>
      <c r="D15" s="40">
        <v>1098</v>
      </c>
      <c r="E15" s="40">
        <v>744</v>
      </c>
      <c r="F15" s="40">
        <v>926</v>
      </c>
      <c r="G15" s="40">
        <v>841</v>
      </c>
    </row>
    <row r="16" spans="1:18" ht="17.100000000000001" customHeight="1" thickBot="1" x14ac:dyDescent="0.25">
      <c r="B16" s="54" t="s">
        <v>188</v>
      </c>
      <c r="C16" s="40">
        <v>134</v>
      </c>
      <c r="D16" s="40">
        <v>133</v>
      </c>
      <c r="E16" s="40">
        <v>121</v>
      </c>
      <c r="F16" s="40">
        <v>129</v>
      </c>
      <c r="G16" s="40">
        <v>133</v>
      </c>
    </row>
    <row r="17" spans="2:18" ht="17.100000000000001" customHeight="1" thickBot="1" x14ac:dyDescent="0.25">
      <c r="B17" s="54" t="s">
        <v>189</v>
      </c>
      <c r="C17" s="40">
        <v>225</v>
      </c>
      <c r="D17" s="40">
        <v>274</v>
      </c>
      <c r="E17" s="40">
        <v>262</v>
      </c>
      <c r="F17" s="40">
        <v>250</v>
      </c>
      <c r="G17" s="40">
        <v>222</v>
      </c>
    </row>
    <row r="18" spans="2:18" ht="17.100000000000001" customHeight="1" thickBot="1" x14ac:dyDescent="0.25">
      <c r="B18" s="54" t="s">
        <v>190</v>
      </c>
      <c r="C18" s="40">
        <v>609</v>
      </c>
      <c r="D18" s="40">
        <v>903</v>
      </c>
      <c r="E18" s="40">
        <v>715</v>
      </c>
      <c r="F18" s="40">
        <v>662</v>
      </c>
      <c r="G18" s="40">
        <v>564</v>
      </c>
    </row>
    <row r="19" spans="2:18" ht="17.100000000000001" customHeight="1" thickBot="1" x14ac:dyDescent="0.25">
      <c r="B19" s="54" t="s">
        <v>191</v>
      </c>
      <c r="C19" s="40">
        <v>264</v>
      </c>
      <c r="D19" s="40">
        <v>479</v>
      </c>
      <c r="E19" s="40">
        <v>293</v>
      </c>
      <c r="F19" s="40">
        <v>282</v>
      </c>
      <c r="G19" s="40">
        <v>293</v>
      </c>
    </row>
    <row r="20" spans="2:18" ht="17.100000000000001" customHeight="1" thickBot="1" x14ac:dyDescent="0.25">
      <c r="B20" s="54" t="s">
        <v>192</v>
      </c>
      <c r="C20" s="40">
        <v>37</v>
      </c>
      <c r="D20" s="40">
        <v>43</v>
      </c>
      <c r="E20" s="40">
        <v>42</v>
      </c>
      <c r="F20" s="40">
        <v>28</v>
      </c>
      <c r="G20" s="40">
        <v>26</v>
      </c>
    </row>
    <row r="21" spans="2:18" ht="17.100000000000001" customHeight="1" thickBot="1" x14ac:dyDescent="0.25">
      <c r="B21" s="54" t="s">
        <v>193</v>
      </c>
      <c r="C21" s="40">
        <v>153</v>
      </c>
      <c r="D21" s="40">
        <v>179</v>
      </c>
      <c r="E21" s="40">
        <v>129</v>
      </c>
      <c r="F21" s="40">
        <v>116</v>
      </c>
      <c r="G21" s="40">
        <v>117</v>
      </c>
    </row>
    <row r="22" spans="2:18" ht="17.100000000000001" customHeight="1" thickBot="1" x14ac:dyDescent="0.25">
      <c r="B22" s="54" t="s">
        <v>194</v>
      </c>
      <c r="C22" s="40">
        <v>30</v>
      </c>
      <c r="D22" s="40">
        <v>38</v>
      </c>
      <c r="E22" s="40">
        <v>29</v>
      </c>
      <c r="F22" s="40">
        <v>31</v>
      </c>
      <c r="G22" s="40">
        <v>28</v>
      </c>
    </row>
    <row r="23" spans="2:18" ht="17.100000000000001" customHeight="1" thickBot="1" x14ac:dyDescent="0.25">
      <c r="B23" s="56" t="s">
        <v>195</v>
      </c>
      <c r="C23" s="57">
        <v>6120</v>
      </c>
      <c r="D23" s="57">
        <v>9640</v>
      </c>
      <c r="E23" s="57">
        <v>7444</v>
      </c>
      <c r="F23" s="57">
        <v>8212</v>
      </c>
      <c r="G23" s="57">
        <v>7194</v>
      </c>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331</v>
      </c>
    </row>
    <row r="28" spans="2:18" ht="17.100000000000001" customHeight="1" thickBot="1" x14ac:dyDescent="0.25">
      <c r="B28" s="54" t="s">
        <v>178</v>
      </c>
      <c r="C28" s="36">
        <f t="shared" ref="C28:C45" si="0">+(G6-C6)/C6</f>
        <v>-0.11619958988380041</v>
      </c>
    </row>
    <row r="29" spans="2:18" ht="17.100000000000001" customHeight="1" thickBot="1" x14ac:dyDescent="0.25">
      <c r="B29" s="54" t="s">
        <v>179</v>
      </c>
      <c r="C29" s="36">
        <f t="shared" si="0"/>
        <v>5.6603773584905662E-2</v>
      </c>
    </row>
    <row r="30" spans="2:18" ht="17.100000000000001" customHeight="1" thickBot="1" x14ac:dyDescent="0.25">
      <c r="B30" s="54" t="s">
        <v>180</v>
      </c>
      <c r="C30" s="36">
        <f t="shared" si="0"/>
        <v>9.8039215686274508E-2</v>
      </c>
    </row>
    <row r="31" spans="2:18" ht="17.100000000000001" customHeight="1" thickBot="1" x14ac:dyDescent="0.25">
      <c r="B31" s="54" t="s">
        <v>181</v>
      </c>
      <c r="C31" s="36">
        <f t="shared" si="0"/>
        <v>-0.11965811965811966</v>
      </c>
    </row>
    <row r="32" spans="2:18" ht="17.100000000000001" customHeight="1" thickBot="1" x14ac:dyDescent="0.25">
      <c r="B32" s="54" t="s">
        <v>182</v>
      </c>
      <c r="C32" s="36">
        <f t="shared" si="0"/>
        <v>-0.4432624113475177</v>
      </c>
    </row>
    <row r="33" spans="2:3" ht="17.100000000000001" customHeight="1" thickBot="1" x14ac:dyDescent="0.25">
      <c r="B33" s="54" t="s">
        <v>183</v>
      </c>
      <c r="C33" s="36">
        <f t="shared" si="0"/>
        <v>1.7241379310344827E-2</v>
      </c>
    </row>
    <row r="34" spans="2:3" ht="17.100000000000001" customHeight="1" thickBot="1" x14ac:dyDescent="0.25">
      <c r="B34" s="54" t="s">
        <v>196</v>
      </c>
      <c r="C34" s="36">
        <f t="shared" si="0"/>
        <v>-0.21428571428571427</v>
      </c>
    </row>
    <row r="35" spans="2:3" ht="17.100000000000001" customHeight="1" thickBot="1" x14ac:dyDescent="0.25">
      <c r="B35" s="54" t="s">
        <v>185</v>
      </c>
      <c r="C35" s="36">
        <f t="shared" si="0"/>
        <v>6.6666666666666666E-2</v>
      </c>
    </row>
    <row r="36" spans="2:3" ht="17.100000000000001" customHeight="1" thickBot="1" x14ac:dyDescent="0.25">
      <c r="B36" s="54" t="s">
        <v>186</v>
      </c>
      <c r="C36" s="36">
        <f t="shared" si="0"/>
        <v>1.1337683523654161</v>
      </c>
    </row>
    <row r="37" spans="2:3" ht="17.100000000000001" customHeight="1" thickBot="1" x14ac:dyDescent="0.25">
      <c r="B37" s="54" t="s">
        <v>197</v>
      </c>
      <c r="C37" s="36">
        <f t="shared" si="0"/>
        <v>0.1036745406824147</v>
      </c>
    </row>
    <row r="38" spans="2:3" ht="17.100000000000001" customHeight="1" thickBot="1" x14ac:dyDescent="0.25">
      <c r="B38" s="54" t="s">
        <v>188</v>
      </c>
      <c r="C38" s="36">
        <f t="shared" si="0"/>
        <v>-7.462686567164179E-3</v>
      </c>
    </row>
    <row r="39" spans="2:3" ht="17.100000000000001" customHeight="1" thickBot="1" x14ac:dyDescent="0.25">
      <c r="B39" s="54" t="s">
        <v>189</v>
      </c>
      <c r="C39" s="36">
        <f t="shared" si="0"/>
        <v>-1.3333333333333334E-2</v>
      </c>
    </row>
    <row r="40" spans="2:3" ht="17.100000000000001" customHeight="1" thickBot="1" x14ac:dyDescent="0.25">
      <c r="B40" s="54" t="s">
        <v>190</v>
      </c>
      <c r="C40" s="36">
        <f t="shared" si="0"/>
        <v>-7.3891625615763554E-2</v>
      </c>
    </row>
    <row r="41" spans="2:3" ht="17.100000000000001" customHeight="1" thickBot="1" x14ac:dyDescent="0.25">
      <c r="B41" s="54" t="s">
        <v>191</v>
      </c>
      <c r="C41" s="36">
        <f t="shared" si="0"/>
        <v>0.10984848484848485</v>
      </c>
    </row>
    <row r="42" spans="2:3" ht="17.100000000000001" customHeight="1" thickBot="1" x14ac:dyDescent="0.25">
      <c r="B42" s="54" t="s">
        <v>192</v>
      </c>
      <c r="C42" s="36">
        <f t="shared" si="0"/>
        <v>-0.29729729729729731</v>
      </c>
    </row>
    <row r="43" spans="2:3" ht="17.100000000000001" customHeight="1" thickBot="1" x14ac:dyDescent="0.25">
      <c r="B43" s="54" t="s">
        <v>193</v>
      </c>
      <c r="C43" s="36">
        <f t="shared" si="0"/>
        <v>-0.23529411764705882</v>
      </c>
    </row>
    <row r="44" spans="2:3" ht="17.100000000000001" customHeight="1" thickBot="1" x14ac:dyDescent="0.25">
      <c r="B44" s="54" t="s">
        <v>194</v>
      </c>
      <c r="C44" s="36">
        <f t="shared" si="0"/>
        <v>-6.6666666666666666E-2</v>
      </c>
    </row>
    <row r="45" spans="2:3" ht="17.100000000000001" customHeight="1" thickBot="1" x14ac:dyDescent="0.25">
      <c r="B45" s="56" t="s">
        <v>195</v>
      </c>
      <c r="C45" s="65">
        <f t="shared" si="0"/>
        <v>0.17549019607843136</v>
      </c>
    </row>
    <row r="51" spans="2:11" ht="39" customHeight="1" x14ac:dyDescent="0.2">
      <c r="C51" s="38" t="s">
        <v>106</v>
      </c>
      <c r="D51" s="38" t="s">
        <v>302</v>
      </c>
      <c r="E51" s="38" t="s">
        <v>304</v>
      </c>
      <c r="F51" s="60" t="s">
        <v>311</v>
      </c>
      <c r="G51" s="38" t="s">
        <v>330</v>
      </c>
      <c r="I51" s="115"/>
      <c r="J51" s="149">
        <v>45658</v>
      </c>
      <c r="K51" s="112"/>
    </row>
    <row r="52" spans="2:11" ht="15" thickBot="1" x14ac:dyDescent="0.25">
      <c r="B52" s="54" t="s">
        <v>178</v>
      </c>
      <c r="C52" s="101">
        <f>+C6/$J52*100000</f>
        <v>16.555791148977566</v>
      </c>
      <c r="D52" s="101">
        <f t="shared" ref="D52:G52" si="1">+D6/$J52*100000</f>
        <v>21.455762145223147</v>
      </c>
      <c r="E52" s="101">
        <f t="shared" si="1"/>
        <v>17.15555665198222</v>
      </c>
      <c r="F52" s="101">
        <f t="shared" si="1"/>
        <v>18.004281420385034</v>
      </c>
      <c r="G52" s="101">
        <f t="shared" si="1"/>
        <v>14.632015007264517</v>
      </c>
      <c r="J52" s="144">
        <v>8836787</v>
      </c>
    </row>
    <row r="53" spans="2:11" ht="15" thickBot="1" x14ac:dyDescent="0.25">
      <c r="B53" s="54" t="s">
        <v>179</v>
      </c>
      <c r="C53" s="101">
        <f t="shared" ref="C53:G53" si="2">+C7/$J53*100000</f>
        <v>7.8009319905917813</v>
      </c>
      <c r="D53" s="101">
        <f t="shared" si="2"/>
        <v>11.40702319378987</v>
      </c>
      <c r="E53" s="101">
        <f t="shared" si="2"/>
        <v>6.770620218249471</v>
      </c>
      <c r="F53" s="101">
        <f t="shared" si="2"/>
        <v>8.5368689708362897</v>
      </c>
      <c r="G53" s="101">
        <f t="shared" si="2"/>
        <v>8.242494178738486</v>
      </c>
      <c r="J53" s="144">
        <v>1358812</v>
      </c>
    </row>
    <row r="54" spans="2:11" ht="17.25" customHeight="1" thickBot="1" x14ac:dyDescent="0.25">
      <c r="B54" s="54" t="s">
        <v>180</v>
      </c>
      <c r="C54" s="101">
        <f t="shared" ref="C54:G54" si="3">+C8/$J54*100000</f>
        <v>10.063846224429691</v>
      </c>
      <c r="D54" s="101">
        <f t="shared" si="3"/>
        <v>14.799773859455428</v>
      </c>
      <c r="E54" s="101">
        <f t="shared" si="3"/>
        <v>11.839819087564342</v>
      </c>
      <c r="F54" s="101">
        <f t="shared" si="3"/>
        <v>11.839819087564342</v>
      </c>
      <c r="G54" s="101">
        <f t="shared" si="3"/>
        <v>11.050497815060053</v>
      </c>
      <c r="J54" s="144">
        <v>1013529</v>
      </c>
    </row>
    <row r="55" spans="2:11" ht="15" thickBot="1" x14ac:dyDescent="0.25">
      <c r="B55" s="54" t="s">
        <v>181</v>
      </c>
      <c r="C55" s="101">
        <f t="shared" ref="C55:G55" si="4">+C9/$J55*100000</f>
        <v>9.4546982577496195</v>
      </c>
      <c r="D55" s="101">
        <f t="shared" si="4"/>
        <v>8.5657950027475191</v>
      </c>
      <c r="E55" s="101">
        <f t="shared" si="4"/>
        <v>9.4546982577496195</v>
      </c>
      <c r="F55" s="101">
        <f t="shared" si="4"/>
        <v>9.616317031386366</v>
      </c>
      <c r="G55" s="101">
        <f t="shared" si="4"/>
        <v>8.3233668422924012</v>
      </c>
      <c r="J55" s="144">
        <v>1237480</v>
      </c>
    </row>
    <row r="56" spans="2:11" ht="15" thickBot="1" x14ac:dyDescent="0.25">
      <c r="B56" s="54" t="s">
        <v>182</v>
      </c>
      <c r="C56" s="101">
        <f t="shared" ref="C56:G56" si="5">+C10/$J56*100000</f>
        <v>12.533467023648253</v>
      </c>
      <c r="D56" s="101">
        <f t="shared" si="5"/>
        <v>14.66682311277987</v>
      </c>
      <c r="E56" s="101">
        <f t="shared" si="5"/>
        <v>13.466810312643334</v>
      </c>
      <c r="F56" s="101">
        <f t="shared" si="5"/>
        <v>12.533467023648253</v>
      </c>
      <c r="G56" s="101">
        <f t="shared" si="5"/>
        <v>6.9778522082013321</v>
      </c>
      <c r="J56" s="144">
        <v>2249976</v>
      </c>
    </row>
    <row r="57" spans="2:11" ht="15" thickBot="1" x14ac:dyDescent="0.25">
      <c r="B57" s="54" t="s">
        <v>183</v>
      </c>
      <c r="C57" s="101">
        <f t="shared" ref="C57:G57" si="6">+C11/$J57*100000</f>
        <v>9.7649015765265226</v>
      </c>
      <c r="D57" s="101">
        <f t="shared" si="6"/>
        <v>11.280144924608225</v>
      </c>
      <c r="E57" s="101">
        <f t="shared" si="6"/>
        <v>10.943424180590069</v>
      </c>
      <c r="F57" s="101">
        <f t="shared" si="6"/>
        <v>12.963748644699004</v>
      </c>
      <c r="G57" s="101">
        <f t="shared" si="6"/>
        <v>9.933261948535602</v>
      </c>
      <c r="J57" s="144">
        <v>593964</v>
      </c>
    </row>
    <row r="58" spans="2:11" ht="15" thickBot="1" x14ac:dyDescent="0.25">
      <c r="B58" s="54" t="s">
        <v>196</v>
      </c>
      <c r="C58" s="101">
        <f t="shared" ref="C58:G58" si="7">+C12/$J58*100000</f>
        <v>10.506566604127579</v>
      </c>
      <c r="D58" s="101">
        <f t="shared" si="7"/>
        <v>12.090890139670627</v>
      </c>
      <c r="E58" s="101">
        <f t="shared" si="7"/>
        <v>9.6727121117365016</v>
      </c>
      <c r="F58" s="101">
        <f t="shared" si="7"/>
        <v>12.507817385866167</v>
      </c>
      <c r="G58" s="101">
        <f t="shared" si="7"/>
        <v>8.2551594746716699</v>
      </c>
      <c r="J58" s="144">
        <v>2398500</v>
      </c>
    </row>
    <row r="59" spans="2:11" ht="15" thickBot="1" x14ac:dyDescent="0.25">
      <c r="B59" s="54" t="s">
        <v>185</v>
      </c>
      <c r="C59" s="101">
        <f t="shared" ref="C59:G59" si="8">+C13/$J59*100000</f>
        <v>14.156058273885755</v>
      </c>
      <c r="D59" s="101">
        <f t="shared" si="8"/>
        <v>18.733183782442147</v>
      </c>
      <c r="E59" s="101">
        <f t="shared" si="8"/>
        <v>16.232280154055665</v>
      </c>
      <c r="F59" s="101">
        <f t="shared" si="8"/>
        <v>21.753142880871106</v>
      </c>
      <c r="G59" s="101">
        <f t="shared" si="8"/>
        <v>15.099795492144803</v>
      </c>
      <c r="J59" s="144">
        <v>2119234</v>
      </c>
    </row>
    <row r="60" spans="2:11" ht="15" thickBot="1" x14ac:dyDescent="0.25">
      <c r="B60" s="54" t="s">
        <v>186</v>
      </c>
      <c r="C60" s="101">
        <f t="shared" ref="C60:G60" si="9">+C14/$J60*100000</f>
        <v>15.049841860042607</v>
      </c>
      <c r="D60" s="101">
        <f t="shared" si="9"/>
        <v>38.078800530058864</v>
      </c>
      <c r="E60" s="101">
        <f t="shared" si="9"/>
        <v>28.479309229444414</v>
      </c>
      <c r="F60" s="101">
        <f t="shared" si="9"/>
        <v>33.414086087305037</v>
      </c>
      <c r="G60" s="101">
        <f t="shared" si="9"/>
        <v>32.112876269063186</v>
      </c>
      <c r="J60" s="144">
        <v>8146265</v>
      </c>
    </row>
    <row r="61" spans="2:11" ht="15" thickBot="1" x14ac:dyDescent="0.25">
      <c r="B61" s="54" t="s">
        <v>197</v>
      </c>
      <c r="C61" s="101">
        <f t="shared" ref="C61:G61" si="10">+C15/$J61*100000</f>
        <v>14.069831787959881</v>
      </c>
      <c r="D61" s="101">
        <f t="shared" si="10"/>
        <v>20.273852103910691</v>
      </c>
      <c r="E61" s="101">
        <f t="shared" si="10"/>
        <v>13.737473556748228</v>
      </c>
      <c r="F61" s="101">
        <f t="shared" si="10"/>
        <v>17.097984561221587</v>
      </c>
      <c r="G61" s="101">
        <f t="shared" si="10"/>
        <v>15.528515136055459</v>
      </c>
      <c r="J61" s="144">
        <v>5415843</v>
      </c>
    </row>
    <row r="62" spans="2:11" ht="15" thickBot="1" x14ac:dyDescent="0.25">
      <c r="B62" s="54" t="s">
        <v>188</v>
      </c>
      <c r="C62" s="101">
        <f t="shared" ref="C62:G62" si="11">+C16/$J62*100000</f>
        <v>12.742027199473585</v>
      </c>
      <c r="D62" s="101">
        <f t="shared" si="11"/>
        <v>12.646937444253631</v>
      </c>
      <c r="E62" s="101">
        <f t="shared" si="11"/>
        <v>11.505860381614205</v>
      </c>
      <c r="F62" s="101">
        <f t="shared" si="11"/>
        <v>12.266578423373822</v>
      </c>
      <c r="G62" s="101">
        <f t="shared" si="11"/>
        <v>12.646937444253631</v>
      </c>
      <c r="J62" s="144">
        <v>1051638</v>
      </c>
    </row>
    <row r="63" spans="2:11" ht="15" thickBot="1" x14ac:dyDescent="0.25">
      <c r="B63" s="54" t="s">
        <v>189</v>
      </c>
      <c r="C63" s="101">
        <f t="shared" ref="C63:G63" si="12">+C17/$J63*100000</f>
        <v>8.2928855519136473</v>
      </c>
      <c r="D63" s="101">
        <f t="shared" si="12"/>
        <v>10.098891738774842</v>
      </c>
      <c r="E63" s="101">
        <f t="shared" si="12"/>
        <v>9.6566045093394486</v>
      </c>
      <c r="F63" s="101">
        <f t="shared" si="12"/>
        <v>9.2143172799040531</v>
      </c>
      <c r="G63" s="101">
        <f t="shared" si="12"/>
        <v>8.1823137445547989</v>
      </c>
      <c r="J63" s="144">
        <v>2713169</v>
      </c>
    </row>
    <row r="64" spans="2:11" ht="15" thickBot="1" x14ac:dyDescent="0.25">
      <c r="B64" s="54" t="s">
        <v>190</v>
      </c>
      <c r="C64" s="101">
        <f t="shared" ref="C64:G64" si="13">+C18/$J64*100000</f>
        <v>8.5329599941488272</v>
      </c>
      <c r="D64" s="101">
        <f t="shared" si="13"/>
        <v>12.652319991324124</v>
      </c>
      <c r="E64" s="101">
        <f t="shared" si="13"/>
        <v>10.018171421701826</v>
      </c>
      <c r="F64" s="101">
        <f t="shared" si="13"/>
        <v>9.2755657079253258</v>
      </c>
      <c r="G64" s="101">
        <f t="shared" si="13"/>
        <v>7.9024457088668942</v>
      </c>
      <c r="J64" s="144">
        <v>7137031</v>
      </c>
    </row>
    <row r="65" spans="2:10" ht="15" thickBot="1" x14ac:dyDescent="0.25">
      <c r="B65" s="54" t="s">
        <v>191</v>
      </c>
      <c r="C65" s="101">
        <f t="shared" ref="C65:G65" si="14">+C19/$J65*100000</f>
        <v>16.612780010294887</v>
      </c>
      <c r="D65" s="101">
        <f t="shared" si="14"/>
        <v>30.14212736716383</v>
      </c>
      <c r="E65" s="101">
        <f t="shared" si="14"/>
        <v>18.437668723546981</v>
      </c>
      <c r="F65" s="101">
        <f t="shared" si="14"/>
        <v>17.745469556451361</v>
      </c>
      <c r="G65" s="101">
        <f t="shared" si="14"/>
        <v>18.437668723546981</v>
      </c>
      <c r="J65" s="144">
        <v>1589138</v>
      </c>
    </row>
    <row r="66" spans="2:10" ht="15" thickBot="1" x14ac:dyDescent="0.25">
      <c r="B66" s="54" t="s">
        <v>192</v>
      </c>
      <c r="C66" s="101">
        <f t="shared" ref="C66:G66" si="15">+C20/$J66*100000</f>
        <v>5.4133138258961226</v>
      </c>
      <c r="D66" s="101">
        <f t="shared" si="15"/>
        <v>6.2911485003657646</v>
      </c>
      <c r="E66" s="101">
        <f t="shared" si="15"/>
        <v>6.1448427212874908</v>
      </c>
      <c r="F66" s="101">
        <f t="shared" si="15"/>
        <v>4.0965618141916602</v>
      </c>
      <c r="G66" s="101">
        <f t="shared" si="15"/>
        <v>3.8039502560351135</v>
      </c>
      <c r="J66" s="144">
        <v>683500</v>
      </c>
    </row>
    <row r="67" spans="2:10" ht="15" thickBot="1" x14ac:dyDescent="0.25">
      <c r="B67" s="54" t="s">
        <v>193</v>
      </c>
      <c r="C67" s="101">
        <f t="shared" ref="C67:G67" si="16">+C21/$J67*100000</f>
        <v>6.8232232192948263</v>
      </c>
      <c r="D67" s="101">
        <f t="shared" si="16"/>
        <v>7.9827252042730317</v>
      </c>
      <c r="E67" s="101">
        <f t="shared" si="16"/>
        <v>5.7529136946995596</v>
      </c>
      <c r="F67" s="101">
        <f t="shared" si="16"/>
        <v>5.1731627022104574</v>
      </c>
      <c r="G67" s="101">
        <f t="shared" si="16"/>
        <v>5.2177589324019262</v>
      </c>
      <c r="J67" s="144">
        <v>2242342</v>
      </c>
    </row>
    <row r="68" spans="2:10" ht="15" thickBot="1" x14ac:dyDescent="0.25">
      <c r="B68" s="54" t="s">
        <v>194</v>
      </c>
      <c r="C68" s="101">
        <f t="shared" ref="C68:G68" si="17">+C22/$J68*100000</f>
        <v>9.1662949224836989</v>
      </c>
      <c r="D68" s="101">
        <f t="shared" si="17"/>
        <v>11.610640235146018</v>
      </c>
      <c r="E68" s="101">
        <f t="shared" si="17"/>
        <v>8.8607517584009088</v>
      </c>
      <c r="F68" s="101">
        <f t="shared" si="17"/>
        <v>9.4718380865664891</v>
      </c>
      <c r="G68" s="101">
        <f t="shared" si="17"/>
        <v>8.5552085943181204</v>
      </c>
      <c r="J68" s="144">
        <v>327286</v>
      </c>
    </row>
    <row r="69" spans="2:10" ht="15" thickBot="1" x14ac:dyDescent="0.25">
      <c r="B69" s="56" t="s">
        <v>195</v>
      </c>
      <c r="C69" s="102">
        <f t="shared" ref="C69:G69" si="18">+C23/$J69*100000</f>
        <v>12.46068014057113</v>
      </c>
      <c r="D69" s="102">
        <f t="shared" si="18"/>
        <v>19.627607280246028</v>
      </c>
      <c r="E69" s="102">
        <f t="shared" si="18"/>
        <v>15.156422053335213</v>
      </c>
      <c r="F69" s="102">
        <f t="shared" si="18"/>
        <v>16.720115247446099</v>
      </c>
      <c r="G69" s="102">
        <f t="shared" si="18"/>
        <v>14.647407341710576</v>
      </c>
      <c r="J69" s="144">
        <v>49114494</v>
      </c>
    </row>
  </sheetData>
  <phoneticPr fontId="0" type="noConversion"/>
  <pageMargins left="0.75" right="0.75" top="1" bottom="1" header="0" footer="0"/>
  <pageSetup paperSize="9" scale="51"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topLeftCell="A45" zoomScaleNormal="100" workbookViewId="0">
      <selection activeCell="C46" sqref="C46"/>
    </sheetView>
  </sheetViews>
  <sheetFormatPr baseColWidth="10" defaultColWidth="11.42578125" defaultRowHeight="12.75" x14ac:dyDescent="0.2"/>
  <cols>
    <col min="1" max="1" width="6.7109375" style="12" customWidth="1"/>
    <col min="2" max="2" width="32.85546875" style="12" bestFit="1" customWidth="1"/>
    <col min="3" max="7" width="12.42578125" style="12" customWidth="1"/>
    <col min="8" max="8" width="12.28515625" style="12" customWidth="1"/>
    <col min="9" max="9" width="12.42578125" style="12" hidden="1" customWidth="1"/>
    <col min="10" max="10" width="24.140625" style="12" customWidth="1"/>
    <col min="11" max="11" width="11.7109375" style="12" customWidth="1"/>
    <col min="12" max="12" width="12.42578125" style="12" hidden="1" customWidth="1"/>
    <col min="13" max="13" width="20.42578125" style="12" customWidth="1"/>
    <col min="14" max="14" width="15" style="12" customWidth="1"/>
    <col min="15" max="15" width="13.42578125" style="12" hidden="1" customWidth="1"/>
    <col min="16" max="17" width="0.140625" style="12" hidden="1" customWidth="1"/>
    <col min="18" max="59" width="12.42578125" style="12" customWidth="1"/>
    <col min="60" max="16384" width="11.42578125" style="12"/>
  </cols>
  <sheetData>
    <row r="2" spans="1:7" ht="40.5" customHeight="1" x14ac:dyDescent="0.2">
      <c r="B2" s="10"/>
      <c r="C2" s="74"/>
      <c r="D2" s="74"/>
      <c r="E2" s="19"/>
      <c r="F2" s="20"/>
    </row>
    <row r="3" spans="1:7" ht="27.95" customHeight="1" x14ac:dyDescent="0.2">
      <c r="B3" s="10"/>
      <c r="C3" s="10"/>
      <c r="D3" s="10"/>
      <c r="E3" s="75"/>
      <c r="F3" s="75"/>
    </row>
    <row r="5" spans="1:7" ht="39" customHeight="1" x14ac:dyDescent="0.2">
      <c r="C5" s="38" t="s">
        <v>106</v>
      </c>
      <c r="D5" s="38" t="s">
        <v>302</v>
      </c>
      <c r="E5" s="38" t="s">
        <v>304</v>
      </c>
      <c r="F5" s="60" t="s">
        <v>311</v>
      </c>
      <c r="G5" s="38" t="s">
        <v>330</v>
      </c>
    </row>
    <row r="6" spans="1:7" ht="17.100000000000001" customHeight="1" thickBot="1" x14ac:dyDescent="0.25">
      <c r="B6" s="54" t="s">
        <v>178</v>
      </c>
      <c r="C6" s="40">
        <v>97450</v>
      </c>
      <c r="D6" s="40">
        <v>35264</v>
      </c>
      <c r="E6" s="40">
        <v>17916</v>
      </c>
      <c r="F6" s="40">
        <v>29310</v>
      </c>
      <c r="G6" s="40">
        <v>37439</v>
      </c>
    </row>
    <row r="7" spans="1:7" ht="17.100000000000001" customHeight="1" thickBot="1" x14ac:dyDescent="0.25">
      <c r="B7" s="54" t="s">
        <v>179</v>
      </c>
      <c r="C7" s="40">
        <v>8061</v>
      </c>
      <c r="D7" s="40">
        <v>5583</v>
      </c>
      <c r="E7" s="40">
        <v>2223</v>
      </c>
      <c r="F7" s="40">
        <v>3708</v>
      </c>
      <c r="G7" s="40">
        <v>5569</v>
      </c>
    </row>
    <row r="8" spans="1:7" ht="17.100000000000001" customHeight="1" thickBot="1" x14ac:dyDescent="0.25">
      <c r="B8" s="54" t="s">
        <v>180</v>
      </c>
      <c r="C8" s="40">
        <v>10559</v>
      </c>
      <c r="D8" s="40">
        <v>3032</v>
      </c>
      <c r="E8" s="40">
        <v>1533</v>
      </c>
      <c r="F8" s="40">
        <v>3042</v>
      </c>
      <c r="G8" s="40">
        <v>4094</v>
      </c>
    </row>
    <row r="9" spans="1:7" ht="17.100000000000001" customHeight="1" thickBot="1" x14ac:dyDescent="0.25">
      <c r="B9" s="54" t="s">
        <v>181</v>
      </c>
      <c r="C9" s="40">
        <v>13871</v>
      </c>
      <c r="D9" s="40">
        <v>5265</v>
      </c>
      <c r="E9" s="40">
        <v>2118</v>
      </c>
      <c r="F9" s="40">
        <v>4511</v>
      </c>
      <c r="G9" s="40">
        <v>5622</v>
      </c>
    </row>
    <row r="10" spans="1:7" ht="17.100000000000001" customHeight="1" thickBot="1" x14ac:dyDescent="0.25">
      <c r="B10" s="54" t="s">
        <v>182</v>
      </c>
      <c r="C10" s="40">
        <v>32029</v>
      </c>
      <c r="D10" s="40">
        <v>18214</v>
      </c>
      <c r="E10" s="40">
        <v>5252</v>
      </c>
      <c r="F10" s="40">
        <v>9354</v>
      </c>
      <c r="G10" s="40">
        <v>11677</v>
      </c>
    </row>
    <row r="11" spans="1:7" ht="17.100000000000001" customHeight="1" thickBot="1" x14ac:dyDescent="0.25">
      <c r="A11" s="67"/>
      <c r="B11" s="54" t="s">
        <v>183</v>
      </c>
      <c r="C11" s="40">
        <v>3910</v>
      </c>
      <c r="D11" s="40">
        <v>2117</v>
      </c>
      <c r="E11" s="40">
        <v>866</v>
      </c>
      <c r="F11" s="40">
        <v>1533</v>
      </c>
      <c r="G11" s="40">
        <v>2151</v>
      </c>
    </row>
    <row r="12" spans="1:7" ht="17.100000000000001" customHeight="1" thickBot="1" x14ac:dyDescent="0.25">
      <c r="A12" s="67"/>
      <c r="B12" s="54" t="s">
        <v>184</v>
      </c>
      <c r="C12" s="40">
        <v>19391</v>
      </c>
      <c r="D12" s="40">
        <v>8909</v>
      </c>
      <c r="E12" s="40">
        <v>3643</v>
      </c>
      <c r="F12" s="40">
        <v>5782</v>
      </c>
      <c r="G12" s="40">
        <v>8599</v>
      </c>
    </row>
    <row r="13" spans="1:7" ht="17.100000000000001" customHeight="1" thickBot="1" x14ac:dyDescent="0.25">
      <c r="A13" s="67"/>
      <c r="B13" s="54" t="s">
        <v>185</v>
      </c>
      <c r="C13" s="40">
        <v>19058</v>
      </c>
      <c r="D13" s="40">
        <v>10368</v>
      </c>
      <c r="E13" s="40">
        <v>4359</v>
      </c>
      <c r="F13" s="40">
        <v>6150</v>
      </c>
      <c r="G13" s="40">
        <v>9584</v>
      </c>
    </row>
    <row r="14" spans="1:7" ht="17.100000000000001" customHeight="1" thickBot="1" x14ac:dyDescent="0.25">
      <c r="A14" s="67"/>
      <c r="B14" s="54" t="s">
        <v>186</v>
      </c>
      <c r="C14" s="40">
        <v>87684</v>
      </c>
      <c r="D14" s="40">
        <v>33355</v>
      </c>
      <c r="E14" s="40">
        <v>11594</v>
      </c>
      <c r="F14" s="40">
        <v>22184</v>
      </c>
      <c r="G14" s="40">
        <v>27483</v>
      </c>
    </row>
    <row r="15" spans="1:7" ht="17.100000000000001" customHeight="1" thickBot="1" x14ac:dyDescent="0.25">
      <c r="A15" s="67"/>
      <c r="B15" s="54" t="s">
        <v>187</v>
      </c>
      <c r="C15" s="40">
        <v>52333</v>
      </c>
      <c r="D15" s="40">
        <v>26897</v>
      </c>
      <c r="E15" s="40">
        <v>11227</v>
      </c>
      <c r="F15" s="40">
        <v>18267</v>
      </c>
      <c r="G15" s="40">
        <v>22869</v>
      </c>
    </row>
    <row r="16" spans="1:7" ht="17.100000000000001" customHeight="1" thickBot="1" x14ac:dyDescent="0.25">
      <c r="B16" s="54" t="s">
        <v>188</v>
      </c>
      <c r="C16" s="40">
        <v>9840</v>
      </c>
      <c r="D16" s="40">
        <v>3535</v>
      </c>
      <c r="E16" s="40">
        <v>1813</v>
      </c>
      <c r="F16" s="40">
        <v>2743</v>
      </c>
      <c r="G16" s="40">
        <v>4397</v>
      </c>
    </row>
    <row r="17" spans="2:18" ht="17.100000000000001" customHeight="1" thickBot="1" x14ac:dyDescent="0.25">
      <c r="B17" s="54" t="s">
        <v>189</v>
      </c>
      <c r="C17" s="40">
        <v>23967</v>
      </c>
      <c r="D17" s="40">
        <v>10205</v>
      </c>
      <c r="E17" s="40">
        <v>4434</v>
      </c>
      <c r="F17" s="40">
        <v>7517</v>
      </c>
      <c r="G17" s="40">
        <v>9916</v>
      </c>
    </row>
    <row r="18" spans="2:18" ht="17.100000000000001" customHeight="1" thickBot="1" x14ac:dyDescent="0.25">
      <c r="B18" s="54" t="s">
        <v>190</v>
      </c>
      <c r="C18" s="40">
        <v>80608</v>
      </c>
      <c r="D18" s="40">
        <v>47553</v>
      </c>
      <c r="E18" s="40">
        <v>15075</v>
      </c>
      <c r="F18" s="40">
        <v>28849</v>
      </c>
      <c r="G18" s="40">
        <v>35534</v>
      </c>
    </row>
    <row r="19" spans="2:18" ht="17.100000000000001" customHeight="1" thickBot="1" x14ac:dyDescent="0.25">
      <c r="B19" s="54" t="s">
        <v>191</v>
      </c>
      <c r="C19" s="40">
        <v>13548</v>
      </c>
      <c r="D19" s="40">
        <v>9124</v>
      </c>
      <c r="E19" s="40">
        <v>2647</v>
      </c>
      <c r="F19" s="40">
        <v>4354</v>
      </c>
      <c r="G19" s="40">
        <v>6530</v>
      </c>
    </row>
    <row r="20" spans="2:18" ht="17.100000000000001" customHeight="1" thickBot="1" x14ac:dyDescent="0.25">
      <c r="B20" s="54" t="s">
        <v>192</v>
      </c>
      <c r="C20" s="40">
        <v>3762</v>
      </c>
      <c r="D20" s="40">
        <v>1223</v>
      </c>
      <c r="E20" s="40">
        <v>817</v>
      </c>
      <c r="F20" s="40">
        <v>1276</v>
      </c>
      <c r="G20" s="40">
        <v>2103</v>
      </c>
    </row>
    <row r="21" spans="2:18" ht="17.100000000000001" customHeight="1" thickBot="1" x14ac:dyDescent="0.25">
      <c r="B21" s="54" t="s">
        <v>193</v>
      </c>
      <c r="C21" s="40">
        <v>9473</v>
      </c>
      <c r="D21" s="40">
        <v>5228</v>
      </c>
      <c r="E21" s="40">
        <v>2638</v>
      </c>
      <c r="F21" s="40">
        <v>3687</v>
      </c>
      <c r="G21" s="40">
        <v>4870</v>
      </c>
    </row>
    <row r="22" spans="2:18" ht="17.100000000000001" customHeight="1" thickBot="1" x14ac:dyDescent="0.25">
      <c r="B22" s="54" t="s">
        <v>194</v>
      </c>
      <c r="C22" s="40">
        <v>2974</v>
      </c>
      <c r="D22" s="40">
        <v>931</v>
      </c>
      <c r="E22" s="40">
        <v>412</v>
      </c>
      <c r="F22" s="40">
        <v>729</v>
      </c>
      <c r="G22" s="40">
        <v>1241</v>
      </c>
    </row>
    <row r="23" spans="2:18" ht="17.100000000000001" customHeight="1" thickBot="1" x14ac:dyDescent="0.25">
      <c r="B23" s="56" t="s">
        <v>195</v>
      </c>
      <c r="C23" s="57">
        <v>488518</v>
      </c>
      <c r="D23" s="57">
        <v>226803</v>
      </c>
      <c r="E23" s="57">
        <v>88567</v>
      </c>
      <c r="F23" s="57">
        <v>152996</v>
      </c>
      <c r="G23" s="57">
        <v>199678</v>
      </c>
    </row>
    <row r="24" spans="2:18" x14ac:dyDescent="0.2">
      <c r="C24" s="18"/>
      <c r="G24" s="18"/>
      <c r="I24" s="18"/>
    </row>
    <row r="25" spans="2:18" ht="19.5" customHeight="1" x14ac:dyDescent="0.2">
      <c r="B25" s="229"/>
      <c r="C25" s="229"/>
      <c r="D25" s="229"/>
      <c r="E25" s="229"/>
      <c r="F25" s="230"/>
      <c r="G25" s="230"/>
      <c r="H25" s="230"/>
      <c r="I25" s="230"/>
      <c r="J25" s="230"/>
      <c r="K25" s="230"/>
      <c r="L25" s="230"/>
      <c r="M25" s="230"/>
      <c r="N25" s="230"/>
      <c r="O25" s="230"/>
      <c r="P25" s="230"/>
      <c r="Q25" s="230"/>
      <c r="R25" s="230"/>
    </row>
    <row r="26" spans="2:18" ht="24" customHeight="1" x14ac:dyDescent="0.2"/>
    <row r="28" spans="2:18" ht="34.5" customHeight="1" x14ac:dyDescent="0.2">
      <c r="C28" s="39" t="s">
        <v>331</v>
      </c>
    </row>
    <row r="29" spans="2:18" ht="17.100000000000001" customHeight="1" thickBot="1" x14ac:dyDescent="0.25">
      <c r="B29" s="54" t="s">
        <v>178</v>
      </c>
      <c r="C29" s="36">
        <f t="shared" ref="C29:C46" si="0">+(G6-C6)/C6</f>
        <v>-0.61581323755772188</v>
      </c>
    </row>
    <row r="30" spans="2:18" ht="17.100000000000001" customHeight="1" thickBot="1" x14ac:dyDescent="0.25">
      <c r="B30" s="54" t="s">
        <v>179</v>
      </c>
      <c r="C30" s="36">
        <f t="shared" si="0"/>
        <v>-0.30914278625480712</v>
      </c>
    </row>
    <row r="31" spans="2:18" ht="17.100000000000001" customHeight="1" thickBot="1" x14ac:dyDescent="0.25">
      <c r="B31" s="54" t="s">
        <v>180</v>
      </c>
      <c r="C31" s="36">
        <f t="shared" si="0"/>
        <v>-0.61227388957287621</v>
      </c>
    </row>
    <row r="32" spans="2:18" ht="17.100000000000001" customHeight="1" thickBot="1" x14ac:dyDescent="0.25">
      <c r="B32" s="54" t="s">
        <v>181</v>
      </c>
      <c r="C32" s="36">
        <f t="shared" si="0"/>
        <v>-0.59469396582798639</v>
      </c>
    </row>
    <row r="33" spans="2:3" ht="17.100000000000001" customHeight="1" thickBot="1" x14ac:dyDescent="0.25">
      <c r="B33" s="54" t="s">
        <v>182</v>
      </c>
      <c r="C33" s="36">
        <f t="shared" si="0"/>
        <v>-0.63542414686690185</v>
      </c>
    </row>
    <row r="34" spans="2:3" ht="17.100000000000001" customHeight="1" thickBot="1" x14ac:dyDescent="0.25">
      <c r="B34" s="54" t="s">
        <v>183</v>
      </c>
      <c r="C34" s="36">
        <f t="shared" si="0"/>
        <v>-0.44987212276214833</v>
      </c>
    </row>
    <row r="35" spans="2:3" ht="17.100000000000001" customHeight="1" thickBot="1" x14ac:dyDescent="0.25">
      <c r="B35" s="54" t="s">
        <v>184</v>
      </c>
      <c r="C35" s="36">
        <f t="shared" si="0"/>
        <v>-0.55654685163220052</v>
      </c>
    </row>
    <row r="36" spans="2:3" ht="17.100000000000001" customHeight="1" thickBot="1" x14ac:dyDescent="0.25">
      <c r="B36" s="54" t="s">
        <v>185</v>
      </c>
      <c r="C36" s="36">
        <f t="shared" si="0"/>
        <v>-0.49711407283030751</v>
      </c>
    </row>
    <row r="37" spans="2:3" ht="17.100000000000001" customHeight="1" thickBot="1" x14ac:dyDescent="0.25">
      <c r="B37" s="54" t="s">
        <v>186</v>
      </c>
      <c r="C37" s="36">
        <f t="shared" si="0"/>
        <v>-0.68656767483235259</v>
      </c>
    </row>
    <row r="38" spans="2:3" ht="17.100000000000001" customHeight="1" thickBot="1" x14ac:dyDescent="0.25">
      <c r="B38" s="54" t="s">
        <v>187</v>
      </c>
      <c r="C38" s="36">
        <f t="shared" si="0"/>
        <v>-0.56300995547742338</v>
      </c>
    </row>
    <row r="39" spans="2:3" ht="17.100000000000001" customHeight="1" thickBot="1" x14ac:dyDescent="0.25">
      <c r="B39" s="54" t="s">
        <v>188</v>
      </c>
      <c r="C39" s="36">
        <f t="shared" si="0"/>
        <v>-0.553150406504065</v>
      </c>
    </row>
    <row r="40" spans="2:3" ht="17.100000000000001" customHeight="1" thickBot="1" x14ac:dyDescent="0.25">
      <c r="B40" s="54" t="s">
        <v>189</v>
      </c>
      <c r="C40" s="36">
        <f t="shared" si="0"/>
        <v>-0.58626444694788671</v>
      </c>
    </row>
    <row r="41" spans="2:3" ht="17.100000000000001" customHeight="1" thickBot="1" x14ac:dyDescent="0.25">
      <c r="B41" s="54" t="s">
        <v>190</v>
      </c>
      <c r="C41" s="36">
        <f t="shared" si="0"/>
        <v>-0.55917526796347761</v>
      </c>
    </row>
    <row r="42" spans="2:3" ht="17.100000000000001" customHeight="1" thickBot="1" x14ac:dyDescent="0.25">
      <c r="B42" s="54" t="s">
        <v>191</v>
      </c>
      <c r="C42" s="36">
        <f t="shared" si="0"/>
        <v>-0.51801003838204907</v>
      </c>
    </row>
    <row r="43" spans="2:3" ht="17.100000000000001" customHeight="1" thickBot="1" x14ac:dyDescent="0.25">
      <c r="B43" s="54" t="s">
        <v>192</v>
      </c>
      <c r="C43" s="36">
        <f t="shared" si="0"/>
        <v>-0.44098883572567782</v>
      </c>
    </row>
    <row r="44" spans="2:3" ht="17.100000000000001" customHeight="1" thickBot="1" x14ac:dyDescent="0.25">
      <c r="B44" s="54" t="s">
        <v>193</v>
      </c>
      <c r="C44" s="36">
        <f t="shared" si="0"/>
        <v>-0.48590731552834371</v>
      </c>
    </row>
    <row r="45" spans="2:3" ht="17.100000000000001" customHeight="1" thickBot="1" x14ac:dyDescent="0.25">
      <c r="B45" s="54" t="s">
        <v>194</v>
      </c>
      <c r="C45" s="36">
        <f t="shared" si="0"/>
        <v>-0.58271687962340279</v>
      </c>
    </row>
    <row r="46" spans="2:3" ht="17.100000000000001" customHeight="1" thickBot="1" x14ac:dyDescent="0.25">
      <c r="B46" s="56" t="s">
        <v>195</v>
      </c>
      <c r="C46" s="65">
        <f t="shared" si="0"/>
        <v>-0.59125764045541818</v>
      </c>
    </row>
    <row r="52" spans="2:10" ht="39" customHeight="1" x14ac:dyDescent="0.2">
      <c r="C52" s="38" t="s">
        <v>106</v>
      </c>
      <c r="D52" s="38" t="s">
        <v>302</v>
      </c>
      <c r="E52" s="38" t="s">
        <v>304</v>
      </c>
      <c r="F52" s="60" t="s">
        <v>311</v>
      </c>
      <c r="G52" s="38" t="s">
        <v>330</v>
      </c>
      <c r="H52" s="109"/>
      <c r="I52" s="149">
        <v>45658</v>
      </c>
      <c r="J52" s="112"/>
    </row>
    <row r="53" spans="2:10" ht="15" thickBot="1" x14ac:dyDescent="0.25">
      <c r="B53" s="54" t="s">
        <v>178</v>
      </c>
      <c r="C53" s="101">
        <f t="shared" ref="C53:G70" si="1">+C6/$I53*100000</f>
        <v>1102.7763824113899</v>
      </c>
      <c r="D53" s="101">
        <f t="shared" si="1"/>
        <v>399.05906977275794</v>
      </c>
      <c r="E53" s="101">
        <f t="shared" si="1"/>
        <v>202.7433726760643</v>
      </c>
      <c r="F53" s="101">
        <f t="shared" si="1"/>
        <v>331.68163949181979</v>
      </c>
      <c r="G53" s="101">
        <f t="shared" si="1"/>
        <v>423.67208805643952</v>
      </c>
      <c r="H53" s="109"/>
      <c r="I53" s="144">
        <v>8836787</v>
      </c>
    </row>
    <row r="54" spans="2:10" ht="15" thickBot="1" x14ac:dyDescent="0.25">
      <c r="B54" s="54" t="s">
        <v>179</v>
      </c>
      <c r="C54" s="101">
        <f t="shared" si="1"/>
        <v>593.23879977509762</v>
      </c>
      <c r="D54" s="101">
        <f t="shared" si="1"/>
        <v>410.87361607050866</v>
      </c>
      <c r="E54" s="101">
        <f t="shared" si="1"/>
        <v>163.59879070835407</v>
      </c>
      <c r="F54" s="101">
        <f t="shared" si="1"/>
        <v>272.88543227466346</v>
      </c>
      <c r="G54" s="101">
        <f t="shared" ref="G54" si="2">+G7/$I54*100000</f>
        <v>409.84330429816634</v>
      </c>
      <c r="H54" s="109"/>
      <c r="I54" s="144">
        <v>1358812</v>
      </c>
    </row>
    <row r="55" spans="2:10" ht="15" thickBot="1" x14ac:dyDescent="0.25">
      <c r="B55" s="54" t="s">
        <v>180</v>
      </c>
      <c r="C55" s="101">
        <f t="shared" si="1"/>
        <v>1041.8054145465992</v>
      </c>
      <c r="D55" s="101">
        <f t="shared" si="1"/>
        <v>299.15276227912574</v>
      </c>
      <c r="E55" s="101">
        <f t="shared" si="1"/>
        <v>151.25368884363448</v>
      </c>
      <c r="F55" s="101">
        <f t="shared" si="1"/>
        <v>300.13941386975603</v>
      </c>
      <c r="G55" s="101">
        <f t="shared" ref="G55" si="3">+G8/$I55*100000</f>
        <v>403.93516120407014</v>
      </c>
      <c r="H55" s="109"/>
      <c r="I55" s="144">
        <v>1013529</v>
      </c>
    </row>
    <row r="56" spans="2:10" ht="15" thickBot="1" x14ac:dyDescent="0.25">
      <c r="B56" s="54" t="s">
        <v>181</v>
      </c>
      <c r="C56" s="101">
        <f t="shared" si="1"/>
        <v>1120.9070045576493</v>
      </c>
      <c r="D56" s="101">
        <f t="shared" si="1"/>
        <v>425.4614215987329</v>
      </c>
      <c r="E56" s="101">
        <f t="shared" si="1"/>
        <v>171.15428128131364</v>
      </c>
      <c r="F56" s="101">
        <f t="shared" si="1"/>
        <v>364.53114393767981</v>
      </c>
      <c r="G56" s="101">
        <f t="shared" ref="G56" si="4">+G9/$I56*100000</f>
        <v>454.31037269289203</v>
      </c>
      <c r="H56" s="109"/>
      <c r="I56" s="144">
        <v>1237480</v>
      </c>
    </row>
    <row r="57" spans="2:10" ht="15" thickBot="1" x14ac:dyDescent="0.25">
      <c r="B57" s="54" t="s">
        <v>182</v>
      </c>
      <c r="C57" s="101">
        <f t="shared" si="1"/>
        <v>1423.5262953915953</v>
      </c>
      <c r="D57" s="101">
        <f t="shared" si="1"/>
        <v>809.51974598840161</v>
      </c>
      <c r="E57" s="101">
        <f t="shared" si="1"/>
        <v>233.42471208581779</v>
      </c>
      <c r="F57" s="101">
        <f t="shared" si="1"/>
        <v>415.73776786952391</v>
      </c>
      <c r="G57" s="101">
        <f t="shared" ref="G57" si="5">+G10/$I57*100000</f>
        <v>518.98331359978954</v>
      </c>
      <c r="H57" s="109"/>
      <c r="I57" s="144">
        <v>2249976</v>
      </c>
    </row>
    <row r="58" spans="2:10" ht="15" thickBot="1" x14ac:dyDescent="0.25">
      <c r="B58" s="54" t="s">
        <v>183</v>
      </c>
      <c r="C58" s="101">
        <f t="shared" si="1"/>
        <v>658.28905455549489</v>
      </c>
      <c r="D58" s="101">
        <f t="shared" si="1"/>
        <v>356.4189075432181</v>
      </c>
      <c r="E58" s="101">
        <f t="shared" si="1"/>
        <v>145.80008215986155</v>
      </c>
      <c r="F58" s="101">
        <f t="shared" si="1"/>
        <v>258.09645028991656</v>
      </c>
      <c r="G58" s="101">
        <f t="shared" ref="G58" si="6">+G11/$I58*100000</f>
        <v>362.14316019152676</v>
      </c>
      <c r="H58" s="109"/>
      <c r="I58" s="144">
        <v>593964</v>
      </c>
    </row>
    <row r="59" spans="2:10" ht="15" thickBot="1" x14ac:dyDescent="0.25">
      <c r="B59" s="54" t="s">
        <v>196</v>
      </c>
      <c r="C59" s="101">
        <f t="shared" si="1"/>
        <v>808.46362309776941</v>
      </c>
      <c r="D59" s="101">
        <f t="shared" si="1"/>
        <v>371.44048363560557</v>
      </c>
      <c r="E59" s="101">
        <f t="shared" si="1"/>
        <v>151.8865957890348</v>
      </c>
      <c r="F59" s="101">
        <f t="shared" si="1"/>
        <v>241.06733375026056</v>
      </c>
      <c r="G59" s="101">
        <f t="shared" ref="G59" si="7">+G12/$I59*100000</f>
        <v>358.51573900354384</v>
      </c>
      <c r="H59" s="109"/>
      <c r="I59" s="144">
        <v>2398500</v>
      </c>
    </row>
    <row r="60" spans="2:10" ht="15" thickBot="1" x14ac:dyDescent="0.25">
      <c r="B60" s="54" t="s">
        <v>185</v>
      </c>
      <c r="C60" s="101">
        <f t="shared" si="1"/>
        <v>899.287195279049</v>
      </c>
      <c r="D60" s="101">
        <f t="shared" si="1"/>
        <v>489.23337394549162</v>
      </c>
      <c r="E60" s="101">
        <f t="shared" si="1"/>
        <v>205.68752671956</v>
      </c>
      <c r="F60" s="101">
        <f t="shared" si="1"/>
        <v>290.19919461465793</v>
      </c>
      <c r="G60" s="101">
        <f t="shared" ref="G60" si="8">+G13/$I60*100000</f>
        <v>452.23887498973687</v>
      </c>
      <c r="H60" s="109"/>
      <c r="I60" s="144">
        <v>2119234</v>
      </c>
    </row>
    <row r="61" spans="2:10" ht="15" thickBot="1" x14ac:dyDescent="0.25">
      <c r="B61" s="54" t="s">
        <v>186</v>
      </c>
      <c r="C61" s="101">
        <f t="shared" si="1"/>
        <v>1076.3705821011224</v>
      </c>
      <c r="D61" s="101">
        <f t="shared" si="1"/>
        <v>409.45144799487861</v>
      </c>
      <c r="E61" s="101">
        <f t="shared" si="1"/>
        <v>142.32289276128384</v>
      </c>
      <c r="F61" s="101">
        <f t="shared" si="1"/>
        <v>272.32111894223914</v>
      </c>
      <c r="G61" s="101">
        <f t="shared" ref="G61" si="9">+G14/$I61*100000</f>
        <v>337.36933429000896</v>
      </c>
      <c r="H61" s="109"/>
      <c r="I61" s="144">
        <v>8146265</v>
      </c>
    </row>
    <row r="62" spans="2:10" ht="15" thickBot="1" x14ac:dyDescent="0.25">
      <c r="B62" s="54" t="s">
        <v>197</v>
      </c>
      <c r="C62" s="101">
        <f t="shared" si="1"/>
        <v>966.29462855551753</v>
      </c>
      <c r="D62" s="101">
        <f t="shared" si="1"/>
        <v>496.63551916109827</v>
      </c>
      <c r="E62" s="101">
        <f t="shared" si="1"/>
        <v>207.2992145451779</v>
      </c>
      <c r="F62" s="101">
        <f t="shared" si="1"/>
        <v>337.28821164129022</v>
      </c>
      <c r="G62" s="101">
        <f t="shared" ref="G62" si="10">+G15/$I62*100000</f>
        <v>422.26113275440224</v>
      </c>
      <c r="H62" s="109"/>
      <c r="I62" s="144">
        <v>5415843</v>
      </c>
    </row>
    <row r="63" spans="2:10" ht="15" thickBot="1" x14ac:dyDescent="0.25">
      <c r="B63" s="54" t="s">
        <v>188</v>
      </c>
      <c r="C63" s="101">
        <f t="shared" si="1"/>
        <v>935.68319136432876</v>
      </c>
      <c r="D63" s="101">
        <f t="shared" si="1"/>
        <v>336.14228470253073</v>
      </c>
      <c r="E63" s="101">
        <f t="shared" si="1"/>
        <v>172.39772621377318</v>
      </c>
      <c r="F63" s="101">
        <f t="shared" si="1"/>
        <v>260.83119856832866</v>
      </c>
      <c r="G63" s="101">
        <f t="shared" ref="G63" si="11">+G16/$I63*100000</f>
        <v>418.10965370212944</v>
      </c>
      <c r="H63" s="109"/>
      <c r="I63" s="144">
        <v>1051638</v>
      </c>
    </row>
    <row r="64" spans="2:10" ht="15" thickBot="1" x14ac:dyDescent="0.25">
      <c r="B64" s="54" t="s">
        <v>189</v>
      </c>
      <c r="C64" s="101">
        <f t="shared" si="1"/>
        <v>883.35816898984183</v>
      </c>
      <c r="D64" s="101">
        <f t="shared" si="1"/>
        <v>376.12843136568347</v>
      </c>
      <c r="E64" s="101">
        <f t="shared" si="1"/>
        <v>163.42513127637829</v>
      </c>
      <c r="F64" s="101">
        <f t="shared" si="1"/>
        <v>277.05609197215506</v>
      </c>
      <c r="G64" s="101">
        <f t="shared" ref="G64" si="12">+G17/$I64*100000</f>
        <v>365.47668059011437</v>
      </c>
      <c r="H64" s="109"/>
      <c r="I64" s="144">
        <v>2713169</v>
      </c>
    </row>
    <row r="65" spans="2:9" ht="15" thickBot="1" x14ac:dyDescent="0.25">
      <c r="B65" s="54" t="s">
        <v>190</v>
      </c>
      <c r="C65" s="101">
        <f t="shared" si="1"/>
        <v>1129.4332335112458</v>
      </c>
      <c r="D65" s="101">
        <f t="shared" si="1"/>
        <v>666.28546240026139</v>
      </c>
      <c r="E65" s="101">
        <f t="shared" si="1"/>
        <v>211.22228556944756</v>
      </c>
      <c r="F65" s="101">
        <f t="shared" si="1"/>
        <v>404.21570257996638</v>
      </c>
      <c r="G65" s="101">
        <f t="shared" ref="G65" si="13">+G18/$I65*100000</f>
        <v>497.88210251573798</v>
      </c>
      <c r="H65" s="109"/>
      <c r="I65" s="144">
        <v>7137031</v>
      </c>
    </row>
    <row r="66" spans="2:9" ht="15" thickBot="1" x14ac:dyDescent="0.25">
      <c r="B66" s="54" t="s">
        <v>191</v>
      </c>
      <c r="C66" s="101">
        <f t="shared" si="1"/>
        <v>852.53766507376963</v>
      </c>
      <c r="D66" s="101">
        <f t="shared" si="1"/>
        <v>574.14774550731272</v>
      </c>
      <c r="E66" s="101">
        <f t="shared" si="1"/>
        <v>166.56829048200976</v>
      </c>
      <c r="F66" s="101">
        <f t="shared" si="1"/>
        <v>273.9850157758483</v>
      </c>
      <c r="G66" s="101">
        <f t="shared" ref="G66" si="14">+G19/$I66*100000</f>
        <v>410.91459646676373</v>
      </c>
      <c r="H66" s="109"/>
      <c r="I66" s="144">
        <v>1589138</v>
      </c>
    </row>
    <row r="67" spans="2:9" ht="15" thickBot="1" x14ac:dyDescent="0.25">
      <c r="B67" s="54" t="s">
        <v>192</v>
      </c>
      <c r="C67" s="101">
        <f t="shared" si="1"/>
        <v>550.40234089246519</v>
      </c>
      <c r="D67" s="101">
        <f t="shared" si="1"/>
        <v>178.9319678127286</v>
      </c>
      <c r="E67" s="101">
        <f t="shared" si="1"/>
        <v>119.53182150694953</v>
      </c>
      <c r="F67" s="101">
        <f t="shared" si="1"/>
        <v>186.68617410387711</v>
      </c>
      <c r="G67" s="101">
        <f t="shared" ref="G67" si="15">+G20/$I67*100000</f>
        <v>307.68105340160935</v>
      </c>
      <c r="H67" s="109"/>
      <c r="I67" s="144">
        <v>683500</v>
      </c>
    </row>
    <row r="68" spans="2:9" ht="15" thickBot="1" x14ac:dyDescent="0.25">
      <c r="B68" s="54" t="s">
        <v>193</v>
      </c>
      <c r="C68" s="101">
        <f t="shared" si="1"/>
        <v>422.46008860379015</v>
      </c>
      <c r="D68" s="101">
        <f t="shared" si="1"/>
        <v>233.14909144100233</v>
      </c>
      <c r="E68" s="101">
        <f t="shared" si="1"/>
        <v>117.64485524509642</v>
      </c>
      <c r="F68" s="101">
        <f t="shared" si="1"/>
        <v>164.42630071594786</v>
      </c>
      <c r="G68" s="101">
        <f t="shared" ref="G68" si="16">+G21/$I68*100000</f>
        <v>217.18364103245625</v>
      </c>
      <c r="H68" s="109"/>
      <c r="I68" s="144">
        <v>2242342</v>
      </c>
    </row>
    <row r="69" spans="2:9" ht="15" thickBot="1" x14ac:dyDescent="0.25">
      <c r="B69" s="54" t="s">
        <v>194</v>
      </c>
      <c r="C69" s="101">
        <f t="shared" si="1"/>
        <v>908.68536998221725</v>
      </c>
      <c r="D69" s="101">
        <f t="shared" si="1"/>
        <v>284.46068576107751</v>
      </c>
      <c r="E69" s="101">
        <f t="shared" si="1"/>
        <v>125.88378360210946</v>
      </c>
      <c r="F69" s="101">
        <f t="shared" si="1"/>
        <v>222.74096661635389</v>
      </c>
      <c r="G69" s="101">
        <f t="shared" ref="G69" si="17">+G22/$I69*100000</f>
        <v>379.17906662674238</v>
      </c>
      <c r="H69" s="109"/>
      <c r="I69" s="144">
        <v>327286</v>
      </c>
    </row>
    <row r="70" spans="2:9" ht="15" thickBot="1" x14ac:dyDescent="0.25">
      <c r="B70" s="56" t="s">
        <v>195</v>
      </c>
      <c r="C70" s="102">
        <f t="shared" si="1"/>
        <v>994.65139557377915</v>
      </c>
      <c r="D70" s="102">
        <f t="shared" si="1"/>
        <v>461.78425456241087</v>
      </c>
      <c r="E70" s="102">
        <f t="shared" si="1"/>
        <v>180.32762385783715</v>
      </c>
      <c r="F70" s="102">
        <f t="shared" si="1"/>
        <v>311.50885927889226</v>
      </c>
      <c r="G70" s="102">
        <f t="shared" ref="G70" si="18">+G23/$I70*100000</f>
        <v>406.5561583511377</v>
      </c>
      <c r="H70" s="109"/>
      <c r="I70" s="144">
        <v>49114494</v>
      </c>
    </row>
    <row r="71" spans="2:9" ht="13.5" thickBot="1" x14ac:dyDescent="0.25">
      <c r="C71" s="101"/>
      <c r="D71" s="101"/>
      <c r="E71" s="101"/>
      <c r="F71" s="101"/>
      <c r="G71" s="101"/>
    </row>
    <row r="72" spans="2:9" ht="13.5" thickBot="1" x14ac:dyDescent="0.25">
      <c r="C72" s="101"/>
      <c r="D72" s="101"/>
      <c r="E72" s="101"/>
      <c r="F72" s="101"/>
      <c r="G72" s="101"/>
    </row>
  </sheetData>
  <mergeCells count="1">
    <mergeCell ref="B25:R25"/>
  </mergeCells>
  <phoneticPr fontId="0" type="noConversion"/>
  <pageMargins left="0.75" right="0.75" top="1" bottom="1" header="0" footer="0"/>
  <pageSetup paperSize="9" scale="53" fitToHeight="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election activeCell="AH22" sqref="AH22"/>
    </sheetView>
  </sheetViews>
  <sheetFormatPr baseColWidth="10" defaultColWidth="11.42578125" defaultRowHeight="12.75" x14ac:dyDescent="0.2"/>
  <cols>
    <col min="1" max="1" width="6.7109375" style="12" customWidth="1"/>
    <col min="2" max="2" width="32.42578125" style="12" customWidth="1"/>
    <col min="3" max="22" width="12.42578125" style="12" hidden="1" customWidth="1"/>
    <col min="23" max="23" width="0.140625" style="12" hidden="1" customWidth="1"/>
    <col min="24" max="25" width="12.42578125" style="12" hidden="1" customWidth="1"/>
    <col min="26" max="26" width="32.42578125" style="12" hidden="1" customWidth="1"/>
    <col min="27" max="76" width="12.42578125" style="12" customWidth="1"/>
    <col min="77" max="16384" width="11.42578125" style="12"/>
  </cols>
  <sheetData>
    <row r="2" spans="1:31" ht="40.5" customHeight="1" x14ac:dyDescent="0.2">
      <c r="B2" s="73"/>
      <c r="C2"/>
      <c r="D2"/>
      <c r="E2"/>
      <c r="F2"/>
      <c r="G2"/>
      <c r="H2"/>
      <c r="I2"/>
      <c r="J2"/>
      <c r="K2"/>
      <c r="L2"/>
      <c r="M2"/>
      <c r="N2"/>
      <c r="O2"/>
      <c r="P2"/>
      <c r="Q2"/>
      <c r="R2"/>
      <c r="S2"/>
      <c r="T2"/>
      <c r="U2"/>
      <c r="V2"/>
      <c r="W2"/>
      <c r="X2"/>
      <c r="Y2"/>
      <c r="Z2"/>
      <c r="AA2"/>
      <c r="AB2"/>
      <c r="AC2"/>
      <c r="AD2"/>
    </row>
    <row r="3" spans="1:31" ht="27.95" customHeight="1" x14ac:dyDescent="0.2">
      <c r="B3" s="10"/>
      <c r="C3" s="10"/>
    </row>
    <row r="5" spans="1:31" ht="39" customHeight="1" x14ac:dyDescent="0.2">
      <c r="C5" s="38" t="s">
        <v>38</v>
      </c>
      <c r="D5" s="38" t="s">
        <v>39</v>
      </c>
      <c r="E5" s="38" t="s">
        <v>40</v>
      </c>
      <c r="F5" s="60" t="s">
        <v>41</v>
      </c>
      <c r="G5" s="38" t="s">
        <v>42</v>
      </c>
      <c r="H5" s="38" t="s">
        <v>43</v>
      </c>
      <c r="I5" s="38" t="s">
        <v>44</v>
      </c>
      <c r="J5" s="60" t="s">
        <v>45</v>
      </c>
      <c r="K5" s="38" t="s">
        <v>46</v>
      </c>
      <c r="L5" s="38" t="s">
        <v>47</v>
      </c>
      <c r="M5" s="38" t="s">
        <v>48</v>
      </c>
      <c r="N5" s="60" t="s">
        <v>49</v>
      </c>
      <c r="O5" s="38" t="s">
        <v>50</v>
      </c>
      <c r="P5" s="38" t="s">
        <v>51</v>
      </c>
      <c r="Q5" s="38" t="s">
        <v>52</v>
      </c>
      <c r="R5" s="60" t="s">
        <v>53</v>
      </c>
      <c r="S5" s="38" t="s">
        <v>54</v>
      </c>
      <c r="T5" s="38" t="s">
        <v>55</v>
      </c>
      <c r="U5" s="38" t="s">
        <v>56</v>
      </c>
      <c r="V5" s="60" t="s">
        <v>57</v>
      </c>
      <c r="W5" s="38" t="s">
        <v>58</v>
      </c>
      <c r="X5" s="38" t="s">
        <v>59</v>
      </c>
      <c r="Y5" s="38" t="s">
        <v>201</v>
      </c>
      <c r="Z5" s="60" t="s">
        <v>202</v>
      </c>
      <c r="AA5" s="38" t="s">
        <v>106</v>
      </c>
      <c r="AB5" s="38" t="s">
        <v>302</v>
      </c>
      <c r="AC5" s="38" t="s">
        <v>304</v>
      </c>
      <c r="AD5" s="60" t="s">
        <v>311</v>
      </c>
      <c r="AE5" s="38" t="s">
        <v>330</v>
      </c>
    </row>
    <row r="6" spans="1:31" ht="17.100000000000001" customHeight="1" thickBot="1" x14ac:dyDescent="0.25">
      <c r="B6" s="54" t="s">
        <v>178</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2357</v>
      </c>
      <c r="AB6" s="40">
        <v>2316</v>
      </c>
      <c r="AC6" s="40">
        <v>1499</v>
      </c>
      <c r="AD6" s="40">
        <v>1956</v>
      </c>
      <c r="AE6" s="40">
        <v>2095</v>
      </c>
    </row>
    <row r="7" spans="1:31" ht="17.100000000000001" customHeight="1" thickBot="1" x14ac:dyDescent="0.25">
      <c r="B7" s="54" t="s">
        <v>179</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312</v>
      </c>
      <c r="AB7" s="40">
        <v>292</v>
      </c>
      <c r="AC7" s="40">
        <v>208</v>
      </c>
      <c r="AD7" s="40">
        <v>37</v>
      </c>
      <c r="AE7" s="40">
        <v>331</v>
      </c>
    </row>
    <row r="8" spans="1:31" ht="17.100000000000001" customHeight="1" thickBot="1" x14ac:dyDescent="0.25">
      <c r="B8" s="54" t="s">
        <v>180</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201</v>
      </c>
      <c r="AB8" s="40">
        <v>174</v>
      </c>
      <c r="AC8" s="40">
        <v>125</v>
      </c>
      <c r="AD8" s="40">
        <v>208</v>
      </c>
      <c r="AE8" s="40">
        <v>250</v>
      </c>
    </row>
    <row r="9" spans="1:31" ht="17.100000000000001" customHeight="1" thickBot="1" x14ac:dyDescent="0.25">
      <c r="B9" s="54" t="s">
        <v>181</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1154</v>
      </c>
      <c r="AB9" s="40">
        <v>608</v>
      </c>
      <c r="AC9" s="40">
        <v>679</v>
      </c>
      <c r="AD9" s="40">
        <v>280</v>
      </c>
      <c r="AE9" s="40">
        <v>827</v>
      </c>
    </row>
    <row r="10" spans="1:31" ht="17.100000000000001" customHeight="1" thickBot="1" x14ac:dyDescent="0.25">
      <c r="B10" s="54" t="s">
        <v>182</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185</v>
      </c>
      <c r="AB10" s="40">
        <v>220</v>
      </c>
      <c r="AC10" s="40">
        <v>151</v>
      </c>
      <c r="AD10" s="40">
        <v>229</v>
      </c>
      <c r="AE10" s="40">
        <v>548</v>
      </c>
    </row>
    <row r="11" spans="1:31" ht="17.100000000000001" customHeight="1" thickBot="1" x14ac:dyDescent="0.25">
      <c r="A11" s="67"/>
      <c r="B11" s="54" t="s">
        <v>183</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116</v>
      </c>
      <c r="AB11" s="40">
        <v>86</v>
      </c>
      <c r="AC11" s="40">
        <v>86</v>
      </c>
      <c r="AD11" s="40">
        <v>56</v>
      </c>
      <c r="AE11" s="40">
        <v>104</v>
      </c>
    </row>
    <row r="12" spans="1:31" ht="17.100000000000001" customHeight="1" thickBot="1" x14ac:dyDescent="0.25">
      <c r="A12" s="67"/>
      <c r="B12" s="54" t="s">
        <v>184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474</v>
      </c>
      <c r="AB12" s="40">
        <v>503</v>
      </c>
      <c r="AC12" s="40">
        <v>323</v>
      </c>
      <c r="AD12" s="40">
        <v>251</v>
      </c>
      <c r="AE12" s="40">
        <v>411</v>
      </c>
    </row>
    <row r="13" spans="1:31" ht="17.100000000000001" customHeight="1" thickBot="1" x14ac:dyDescent="0.25">
      <c r="A13" s="67"/>
      <c r="B13" s="54" t="s">
        <v>185</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403</v>
      </c>
      <c r="AB13" s="40">
        <v>352</v>
      </c>
      <c r="AC13" s="40">
        <v>251</v>
      </c>
      <c r="AD13" s="40">
        <v>143</v>
      </c>
      <c r="AE13" s="40">
        <v>284</v>
      </c>
    </row>
    <row r="14" spans="1:31" ht="17.100000000000001" customHeight="1" thickBot="1" x14ac:dyDescent="0.25">
      <c r="A14" s="67"/>
      <c r="B14" s="54" t="s">
        <v>186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3125</v>
      </c>
      <c r="AB14" s="40">
        <v>4166</v>
      </c>
      <c r="AC14" s="40">
        <v>1969</v>
      </c>
      <c r="AD14" s="40">
        <v>2654</v>
      </c>
      <c r="AE14" s="40">
        <v>6299</v>
      </c>
    </row>
    <row r="15" spans="1:31" ht="17.100000000000001" customHeight="1" thickBot="1" x14ac:dyDescent="0.25">
      <c r="A15" s="67"/>
      <c r="B15" s="54" t="s">
        <v>187</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2097</v>
      </c>
      <c r="AB15" s="40">
        <v>1974</v>
      </c>
      <c r="AC15" s="40">
        <v>1324</v>
      </c>
      <c r="AD15" s="40">
        <v>1431</v>
      </c>
      <c r="AE15" s="40">
        <v>1966</v>
      </c>
    </row>
    <row r="16" spans="1:31" ht="17.100000000000001" customHeight="1" thickBot="1" x14ac:dyDescent="0.25">
      <c r="B16" s="54" t="s">
        <v>188</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72</v>
      </c>
      <c r="AB16" s="40">
        <v>85</v>
      </c>
      <c r="AC16" s="40">
        <v>67</v>
      </c>
      <c r="AD16" s="40">
        <v>70</v>
      </c>
      <c r="AE16" s="40">
        <v>91</v>
      </c>
    </row>
    <row r="17" spans="2:38" ht="17.100000000000001" customHeight="1" thickBot="1" x14ac:dyDescent="0.25">
      <c r="B17" s="54" t="s">
        <v>189</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281</v>
      </c>
      <c r="AB17" s="40">
        <v>349</v>
      </c>
      <c r="AC17" s="40">
        <v>249</v>
      </c>
      <c r="AD17" s="40">
        <v>101</v>
      </c>
      <c r="AE17" s="40">
        <v>264</v>
      </c>
    </row>
    <row r="18" spans="2:38" ht="17.100000000000001" customHeight="1" thickBot="1" x14ac:dyDescent="0.25">
      <c r="B18" s="54" t="s">
        <v>190</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1930</v>
      </c>
      <c r="AB18" s="40">
        <v>1813</v>
      </c>
      <c r="AC18" s="40">
        <v>1089</v>
      </c>
      <c r="AD18" s="40">
        <v>583</v>
      </c>
      <c r="AE18" s="40">
        <v>1568</v>
      </c>
    </row>
    <row r="19" spans="2:38" ht="17.100000000000001" customHeight="1" thickBot="1" x14ac:dyDescent="0.25">
      <c r="B19" s="54" t="s">
        <v>191</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371</v>
      </c>
      <c r="AB19" s="40">
        <v>234</v>
      </c>
      <c r="AC19" s="40">
        <v>299</v>
      </c>
      <c r="AD19" s="40">
        <v>502</v>
      </c>
      <c r="AE19" s="40">
        <v>617</v>
      </c>
    </row>
    <row r="20" spans="2:38" ht="17.100000000000001" customHeight="1" thickBot="1" x14ac:dyDescent="0.25">
      <c r="B20" s="54" t="s">
        <v>192</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99</v>
      </c>
      <c r="AB20" s="40">
        <v>75</v>
      </c>
      <c r="AC20" s="40">
        <v>48</v>
      </c>
      <c r="AD20" s="40">
        <v>11</v>
      </c>
      <c r="AE20" s="40">
        <v>111</v>
      </c>
    </row>
    <row r="21" spans="2:38" ht="17.100000000000001" customHeight="1" thickBot="1" x14ac:dyDescent="0.25">
      <c r="B21" s="54" t="s">
        <v>193</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344</v>
      </c>
      <c r="AB21" s="40">
        <v>336</v>
      </c>
      <c r="AC21" s="40">
        <v>243</v>
      </c>
      <c r="AD21" s="40">
        <v>274</v>
      </c>
      <c r="AE21" s="40">
        <v>363</v>
      </c>
    </row>
    <row r="22" spans="2:38" ht="17.100000000000001" customHeight="1" thickBot="1" x14ac:dyDescent="0.25">
      <c r="B22" s="54" t="s">
        <v>194</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42</v>
      </c>
      <c r="AB22" s="40">
        <v>45</v>
      </c>
      <c r="AC22" s="40">
        <v>37</v>
      </c>
      <c r="AD22" s="40">
        <v>1</v>
      </c>
      <c r="AE22" s="40">
        <v>38</v>
      </c>
    </row>
    <row r="23" spans="2:38" ht="16.5" customHeight="1" thickBot="1" x14ac:dyDescent="0.25">
      <c r="B23" s="56" t="s">
        <v>195</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13563</v>
      </c>
      <c r="AB23" s="57">
        <v>13628</v>
      </c>
      <c r="AC23" s="57">
        <v>8647</v>
      </c>
      <c r="AD23" s="57">
        <v>8787</v>
      </c>
      <c r="AE23" s="57">
        <v>16167</v>
      </c>
    </row>
    <row r="24" spans="2:38" ht="19.5" customHeight="1" x14ac:dyDescent="0.2">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2"/>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203</v>
      </c>
      <c r="D28" s="39" t="s">
        <v>204</v>
      </c>
      <c r="E28" s="39" t="s">
        <v>205</v>
      </c>
      <c r="F28" s="61" t="s">
        <v>206</v>
      </c>
      <c r="G28" s="39" t="s">
        <v>207</v>
      </c>
      <c r="H28" s="39" t="s">
        <v>208</v>
      </c>
      <c r="I28" s="39" t="s">
        <v>209</v>
      </c>
      <c r="J28" s="61" t="s">
        <v>210</v>
      </c>
      <c r="K28" s="39" t="s">
        <v>211</v>
      </c>
      <c r="L28" s="39" t="s">
        <v>212</v>
      </c>
      <c r="M28" s="39" t="s">
        <v>213</v>
      </c>
      <c r="N28" s="61" t="s">
        <v>214</v>
      </c>
      <c r="O28" s="39" t="s">
        <v>215</v>
      </c>
      <c r="P28" s="39" t="s">
        <v>216</v>
      </c>
      <c r="Q28" s="39" t="s">
        <v>217</v>
      </c>
      <c r="R28" s="61" t="s">
        <v>218</v>
      </c>
      <c r="S28" s="39" t="s">
        <v>219</v>
      </c>
      <c r="T28" s="39" t="s">
        <v>220</v>
      </c>
      <c r="U28" s="39" t="s">
        <v>221</v>
      </c>
      <c r="V28" s="61" t="s">
        <v>222</v>
      </c>
      <c r="W28" s="39" t="s">
        <v>223</v>
      </c>
      <c r="X28" s="39" t="s">
        <v>224</v>
      </c>
      <c r="Y28" s="39" t="s">
        <v>225</v>
      </c>
      <c r="Z28" s="61" t="s">
        <v>226</v>
      </c>
      <c r="AA28" s="39" t="s">
        <v>331</v>
      </c>
    </row>
    <row r="29" spans="2:38" ht="17.100000000000001" customHeight="1" thickBot="1" x14ac:dyDescent="0.25">
      <c r="B29" s="54" t="s">
        <v>178</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A46" si="8">+(AE6-AA6)/AA6</f>
        <v>-0.11115825201527366</v>
      </c>
    </row>
    <row r="30" spans="2:38" ht="17.100000000000001" customHeight="1" thickBot="1" x14ac:dyDescent="0.25">
      <c r="B30" s="54" t="s">
        <v>179</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6.0897435897435896E-2</v>
      </c>
    </row>
    <row r="31" spans="2:38" ht="17.100000000000001" customHeight="1" thickBot="1" x14ac:dyDescent="0.25">
      <c r="B31" s="54" t="s">
        <v>180</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0.24378109452736318</v>
      </c>
    </row>
    <row r="32" spans="2:38" ht="17.100000000000001" customHeight="1" thickBot="1" x14ac:dyDescent="0.25">
      <c r="B32" s="54" t="s">
        <v>181</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-0.28336221837088388</v>
      </c>
    </row>
    <row r="33" spans="2:43" ht="17.100000000000001" customHeight="1" thickBot="1" x14ac:dyDescent="0.25">
      <c r="B33" s="54" t="s">
        <v>182</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1.9621621621621621</v>
      </c>
    </row>
    <row r="34" spans="2:43" ht="17.100000000000001" customHeight="1" thickBot="1" x14ac:dyDescent="0.25">
      <c r="B34" s="54" t="s">
        <v>183</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-0.10344827586206896</v>
      </c>
    </row>
    <row r="35" spans="2:43" ht="17.100000000000001" customHeight="1" thickBot="1" x14ac:dyDescent="0.25">
      <c r="B35" s="54" t="s">
        <v>184</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-0.13291139240506328</v>
      </c>
    </row>
    <row r="36" spans="2:43" ht="17.100000000000001" customHeight="1" thickBot="1" x14ac:dyDescent="0.25">
      <c r="B36" s="54" t="s">
        <v>227</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-0.29528535980148884</v>
      </c>
    </row>
    <row r="37" spans="2:43" ht="17.100000000000001" customHeight="1" thickBot="1" x14ac:dyDescent="0.25">
      <c r="B37" s="54" t="s">
        <v>186</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1.0156799999999999</v>
      </c>
    </row>
    <row r="38" spans="2:43" ht="17.100000000000001" customHeight="1" thickBot="1" x14ac:dyDescent="0.25">
      <c r="B38" s="54" t="s">
        <v>187</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-6.2470195517405819E-2</v>
      </c>
    </row>
    <row r="39" spans="2:43" ht="17.100000000000001" customHeight="1" thickBot="1" x14ac:dyDescent="0.25">
      <c r="B39" s="54" t="s">
        <v>188</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0.2638888888888889</v>
      </c>
    </row>
    <row r="40" spans="2:43" ht="17.100000000000001" customHeight="1" thickBot="1" x14ac:dyDescent="0.25">
      <c r="B40" s="54" t="s">
        <v>189</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-6.0498220640569395E-2</v>
      </c>
    </row>
    <row r="41" spans="2:43" ht="17.100000000000001" customHeight="1" thickBot="1" x14ac:dyDescent="0.25">
      <c r="B41" s="54" t="s">
        <v>190</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-0.18756476683937823</v>
      </c>
    </row>
    <row r="42" spans="2:43" ht="17.100000000000001" customHeight="1" thickBot="1" x14ac:dyDescent="0.25">
      <c r="B42" s="54" t="s">
        <v>191</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0.66307277628032346</v>
      </c>
    </row>
    <row r="43" spans="2:43" ht="17.100000000000001" customHeight="1" thickBot="1" x14ac:dyDescent="0.25">
      <c r="B43" s="54" t="s">
        <v>192</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0.12121212121212122</v>
      </c>
    </row>
    <row r="44" spans="2:43" ht="17.100000000000001" customHeight="1" thickBot="1" x14ac:dyDescent="0.25">
      <c r="B44" s="54" t="s">
        <v>193</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5.5232558139534885E-2</v>
      </c>
    </row>
    <row r="45" spans="2:43" ht="17.100000000000001" customHeight="1" thickBot="1" x14ac:dyDescent="0.25">
      <c r="B45" s="54" t="s">
        <v>228</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-9.5238095238095233E-2</v>
      </c>
    </row>
    <row r="46" spans="2:43" ht="17.100000000000001" customHeight="1" thickBot="1" x14ac:dyDescent="0.25">
      <c r="B46" s="56" t="s">
        <v>195</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4">
        <f t="shared" si="8"/>
        <v>0.19199292191992923</v>
      </c>
    </row>
    <row r="48" spans="2:43" x14ac:dyDescent="0.2">
      <c r="AQ48" s="100"/>
    </row>
    <row r="49" spans="19:19" x14ac:dyDescent="0.2">
      <c r="S49" s="68"/>
    </row>
  </sheetData>
  <mergeCells count="1">
    <mergeCell ref="B24:AF24"/>
  </mergeCells>
  <phoneticPr fontId="0" type="noConversion"/>
  <pageMargins left="0.78740157480314965" right="0.78740157480314965" top="0.98425196850393704" bottom="0.98425196850393704" header="0" footer="0"/>
  <pageSetup paperSize="9"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zoomScaleNormal="100" workbookViewId="0">
      <selection activeCell="AG14" sqref="AG14"/>
    </sheetView>
  </sheetViews>
  <sheetFormatPr baseColWidth="10" defaultColWidth="11.42578125" defaultRowHeight="12.75" x14ac:dyDescent="0.2"/>
  <cols>
    <col min="1" max="1" width="6.7109375" style="12" customWidth="1"/>
    <col min="2" max="2" width="32.5703125" style="12" customWidth="1"/>
    <col min="3" max="3" width="11.42578125" style="12" hidden="1" customWidth="1"/>
    <col min="4" max="25" width="12.42578125" style="12" hidden="1" customWidth="1"/>
    <col min="26" max="26" width="16.140625" style="12" hidden="1" customWidth="1"/>
    <col min="27" max="71" width="12.42578125" style="12" customWidth="1"/>
    <col min="72" max="16384" width="11.42578125" style="12"/>
  </cols>
  <sheetData>
    <row r="2" spans="1:31" ht="40.5" customHeight="1" x14ac:dyDescent="0.2">
      <c r="B2" s="73"/>
      <c r="C2"/>
      <c r="D2"/>
      <c r="E2"/>
      <c r="F2"/>
      <c r="G2"/>
      <c r="H2"/>
      <c r="I2"/>
      <c r="J2"/>
      <c r="K2"/>
      <c r="L2"/>
      <c r="M2"/>
      <c r="N2"/>
      <c r="O2"/>
      <c r="P2"/>
      <c r="Q2"/>
      <c r="R2"/>
      <c r="S2"/>
      <c r="T2"/>
      <c r="U2"/>
      <c r="V2"/>
      <c r="W2"/>
      <c r="X2"/>
      <c r="Y2" s="90"/>
      <c r="Z2" s="90"/>
      <c r="AA2" s="90"/>
      <c r="AB2" s="90"/>
      <c r="AC2"/>
      <c r="AD2"/>
    </row>
    <row r="3" spans="1:31" ht="27.95" customHeight="1" x14ac:dyDescent="0.2">
      <c r="B3" s="10"/>
    </row>
    <row r="5" spans="1:31" ht="39" customHeight="1" x14ac:dyDescent="0.2">
      <c r="C5" s="38" t="s">
        <v>38</v>
      </c>
      <c r="D5" s="38" t="s">
        <v>39</v>
      </c>
      <c r="E5" s="38" t="s">
        <v>40</v>
      </c>
      <c r="F5" s="60" t="s">
        <v>41</v>
      </c>
      <c r="G5" s="38" t="s">
        <v>42</v>
      </c>
      <c r="H5" s="38" t="s">
        <v>43</v>
      </c>
      <c r="I5" s="38" t="s">
        <v>44</v>
      </c>
      <c r="J5" s="60" t="s">
        <v>45</v>
      </c>
      <c r="K5" s="38" t="s">
        <v>46</v>
      </c>
      <c r="L5" s="38" t="s">
        <v>47</v>
      </c>
      <c r="M5" s="38" t="s">
        <v>48</v>
      </c>
      <c r="N5" s="60" t="s">
        <v>49</v>
      </c>
      <c r="O5" s="38" t="s">
        <v>50</v>
      </c>
      <c r="P5" s="38" t="s">
        <v>51</v>
      </c>
      <c r="Q5" s="38" t="s">
        <v>52</v>
      </c>
      <c r="R5" s="60" t="s">
        <v>53</v>
      </c>
      <c r="S5" s="38" t="s">
        <v>54</v>
      </c>
      <c r="T5" s="38" t="s">
        <v>55</v>
      </c>
      <c r="U5" s="38" t="s">
        <v>56</v>
      </c>
      <c r="V5" s="60" t="s">
        <v>57</v>
      </c>
      <c r="W5" s="38" t="s">
        <v>58</v>
      </c>
      <c r="X5" s="38" t="s">
        <v>59</v>
      </c>
      <c r="Y5" s="38" t="s">
        <v>229</v>
      </c>
      <c r="Z5" s="60" t="s">
        <v>202</v>
      </c>
      <c r="AA5" s="38" t="s">
        <v>106</v>
      </c>
      <c r="AB5" s="38" t="s">
        <v>302</v>
      </c>
      <c r="AC5" s="114" t="s">
        <v>304</v>
      </c>
      <c r="AD5" s="60" t="s">
        <v>311</v>
      </c>
      <c r="AE5" s="38" t="s">
        <v>330</v>
      </c>
    </row>
    <row r="6" spans="1:31" ht="17.100000000000001" customHeight="1" thickBot="1" x14ac:dyDescent="0.25">
      <c r="B6" s="54" t="s">
        <v>178</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1185</v>
      </c>
      <c r="AB6" s="40">
        <v>1143</v>
      </c>
      <c r="AC6" s="40">
        <v>749</v>
      </c>
      <c r="AD6" s="40">
        <v>950</v>
      </c>
      <c r="AE6" s="40">
        <v>1006</v>
      </c>
    </row>
    <row r="7" spans="1:31" ht="17.100000000000001" customHeight="1" thickBot="1" x14ac:dyDescent="0.25">
      <c r="B7" s="54" t="s">
        <v>179</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183</v>
      </c>
      <c r="AB7" s="40">
        <v>152</v>
      </c>
      <c r="AC7" s="40">
        <v>146</v>
      </c>
      <c r="AD7" s="40">
        <v>28</v>
      </c>
      <c r="AE7" s="40">
        <v>204</v>
      </c>
    </row>
    <row r="8" spans="1:31" ht="17.100000000000001" customHeight="1" thickBot="1" x14ac:dyDescent="0.25">
      <c r="B8" s="54" t="s">
        <v>180</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107</v>
      </c>
      <c r="AB8" s="40">
        <v>134</v>
      </c>
      <c r="AC8" s="40">
        <v>89</v>
      </c>
      <c r="AD8" s="40">
        <v>132</v>
      </c>
      <c r="AE8" s="40">
        <v>162</v>
      </c>
    </row>
    <row r="9" spans="1:31" ht="17.100000000000001" customHeight="1" thickBot="1" x14ac:dyDescent="0.25">
      <c r="B9" s="54" t="s">
        <v>181</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284</v>
      </c>
      <c r="AB9" s="40">
        <v>319</v>
      </c>
      <c r="AC9" s="40">
        <v>203</v>
      </c>
      <c r="AD9" s="40">
        <v>126</v>
      </c>
      <c r="AE9" s="40">
        <v>342</v>
      </c>
    </row>
    <row r="10" spans="1:31" ht="17.100000000000001" customHeight="1" thickBot="1" x14ac:dyDescent="0.25">
      <c r="B10" s="54" t="s">
        <v>182</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91</v>
      </c>
      <c r="AB10" s="40">
        <v>120</v>
      </c>
      <c r="AC10" s="40">
        <v>83</v>
      </c>
      <c r="AD10" s="40">
        <v>67</v>
      </c>
      <c r="AE10" s="40">
        <v>263</v>
      </c>
    </row>
    <row r="11" spans="1:31" ht="17.100000000000001" customHeight="1" thickBot="1" x14ac:dyDescent="0.25">
      <c r="A11" s="67"/>
      <c r="B11" s="54" t="s">
        <v>183</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86</v>
      </c>
      <c r="AB11" s="40">
        <v>46</v>
      </c>
      <c r="AC11" s="40">
        <v>52</v>
      </c>
      <c r="AD11" s="40">
        <v>19</v>
      </c>
      <c r="AE11" s="40">
        <v>54</v>
      </c>
    </row>
    <row r="12" spans="1:31" ht="17.100000000000001" customHeight="1" thickBot="1" x14ac:dyDescent="0.25">
      <c r="A12" s="67"/>
      <c r="B12" s="54" t="s">
        <v>184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309</v>
      </c>
      <c r="AB12" s="40">
        <v>333</v>
      </c>
      <c r="AC12" s="40">
        <v>246</v>
      </c>
      <c r="AD12" s="40">
        <v>170</v>
      </c>
      <c r="AE12" s="40">
        <v>212</v>
      </c>
    </row>
    <row r="13" spans="1:31" ht="17.100000000000001" customHeight="1" thickBot="1" x14ac:dyDescent="0.25">
      <c r="A13" s="67"/>
      <c r="B13" s="54" t="s">
        <v>185</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142</v>
      </c>
      <c r="AB13" s="40">
        <v>151</v>
      </c>
      <c r="AC13" s="40">
        <v>141</v>
      </c>
      <c r="AD13" s="40">
        <v>66</v>
      </c>
      <c r="AE13" s="40">
        <v>173</v>
      </c>
    </row>
    <row r="14" spans="1:31" ht="17.100000000000001" customHeight="1" thickBot="1" x14ac:dyDescent="0.25">
      <c r="A14" s="67"/>
      <c r="B14" s="54" t="s">
        <v>186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1521</v>
      </c>
      <c r="AB14" s="40">
        <v>2831</v>
      </c>
      <c r="AC14" s="40">
        <v>878</v>
      </c>
      <c r="AD14" s="40">
        <v>819</v>
      </c>
      <c r="AE14" s="40">
        <v>2617</v>
      </c>
    </row>
    <row r="15" spans="1:31" ht="17.100000000000001" customHeight="1" thickBot="1" x14ac:dyDescent="0.25">
      <c r="A15" s="67"/>
      <c r="B15" s="54" t="s">
        <v>187</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1037</v>
      </c>
      <c r="AB15" s="40">
        <v>1106</v>
      </c>
      <c r="AC15" s="40">
        <v>744</v>
      </c>
      <c r="AD15" s="40">
        <v>788</v>
      </c>
      <c r="AE15" s="40">
        <v>1006</v>
      </c>
    </row>
    <row r="16" spans="1:31" ht="17.100000000000001" customHeight="1" thickBot="1" x14ac:dyDescent="0.25">
      <c r="B16" s="54" t="s">
        <v>188</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37</v>
      </c>
      <c r="AB16" s="40">
        <v>51</v>
      </c>
      <c r="AC16" s="40">
        <v>34</v>
      </c>
      <c r="AD16" s="40">
        <v>39</v>
      </c>
      <c r="AE16" s="40">
        <v>50</v>
      </c>
    </row>
    <row r="17" spans="2:43" ht="17.100000000000001" customHeight="1" thickBot="1" x14ac:dyDescent="0.25">
      <c r="B17" s="54" t="s">
        <v>189</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201</v>
      </c>
      <c r="AB17" s="40">
        <v>234</v>
      </c>
      <c r="AC17" s="40">
        <v>196</v>
      </c>
      <c r="AD17" s="40">
        <v>62</v>
      </c>
      <c r="AE17" s="40">
        <v>187</v>
      </c>
    </row>
    <row r="18" spans="2:43" ht="17.100000000000001" customHeight="1" thickBot="1" x14ac:dyDescent="0.25">
      <c r="B18" s="54" t="s">
        <v>190</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1025</v>
      </c>
      <c r="AB18" s="40">
        <v>1062</v>
      </c>
      <c r="AC18" s="40">
        <v>638</v>
      </c>
      <c r="AD18" s="40">
        <v>193</v>
      </c>
      <c r="AE18" s="40">
        <v>867</v>
      </c>
    </row>
    <row r="19" spans="2:43" ht="17.100000000000001" customHeight="1" thickBot="1" x14ac:dyDescent="0.25">
      <c r="B19" s="54" t="s">
        <v>191</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108</v>
      </c>
      <c r="AB19" s="40">
        <v>89</v>
      </c>
      <c r="AC19" s="40">
        <v>107</v>
      </c>
      <c r="AD19" s="40">
        <v>255</v>
      </c>
      <c r="AE19" s="40">
        <v>262</v>
      </c>
    </row>
    <row r="20" spans="2:43" ht="17.100000000000001" customHeight="1" thickBot="1" x14ac:dyDescent="0.25">
      <c r="B20" s="54" t="s">
        <v>192</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38</v>
      </c>
      <c r="AB20" s="40">
        <v>44</v>
      </c>
      <c r="AC20" s="40">
        <v>23</v>
      </c>
      <c r="AD20" s="40">
        <v>7</v>
      </c>
      <c r="AE20" s="40">
        <v>51</v>
      </c>
    </row>
    <row r="21" spans="2:43" ht="17.100000000000001" customHeight="1" thickBot="1" x14ac:dyDescent="0.25">
      <c r="B21" s="54" t="s">
        <v>193</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218</v>
      </c>
      <c r="AB21" s="40">
        <v>240</v>
      </c>
      <c r="AC21" s="40">
        <v>137</v>
      </c>
      <c r="AD21" s="40">
        <v>183</v>
      </c>
      <c r="AE21" s="40">
        <v>215</v>
      </c>
    </row>
    <row r="22" spans="2:43" ht="17.100000000000001" customHeight="1" thickBot="1" x14ac:dyDescent="0.25">
      <c r="B22" s="54" t="s">
        <v>194</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26</v>
      </c>
      <c r="AB22" s="40">
        <v>20</v>
      </c>
      <c r="AC22" s="40">
        <v>30</v>
      </c>
      <c r="AD22" s="40">
        <v>2</v>
      </c>
      <c r="AE22" s="40">
        <v>25</v>
      </c>
    </row>
    <row r="23" spans="2:43" ht="17.100000000000001" customHeight="1" thickBot="1" x14ac:dyDescent="0.25">
      <c r="B23" s="56" t="s">
        <v>195</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6598</v>
      </c>
      <c r="AB23" s="57">
        <v>8075</v>
      </c>
      <c r="AC23" s="57">
        <v>4496</v>
      </c>
      <c r="AD23" s="57">
        <v>3906</v>
      </c>
      <c r="AE23" s="57">
        <v>7696</v>
      </c>
    </row>
    <row r="24" spans="2:43" ht="27" customHeight="1" x14ac:dyDescent="0.2">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2"/>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203</v>
      </c>
      <c r="D27" s="39" t="s">
        <v>204</v>
      </c>
      <c r="E27" s="39" t="s">
        <v>205</v>
      </c>
      <c r="F27" s="61" t="s">
        <v>206</v>
      </c>
      <c r="G27" s="39" t="s">
        <v>207</v>
      </c>
      <c r="H27" s="39" t="s">
        <v>208</v>
      </c>
      <c r="I27" s="39" t="s">
        <v>209</v>
      </c>
      <c r="J27" s="61" t="s">
        <v>210</v>
      </c>
      <c r="K27" s="39" t="s">
        <v>211</v>
      </c>
      <c r="L27" s="39" t="s">
        <v>212</v>
      </c>
      <c r="M27" s="39" t="s">
        <v>213</v>
      </c>
      <c r="N27" s="61" t="s">
        <v>214</v>
      </c>
      <c r="O27" s="39" t="s">
        <v>215</v>
      </c>
      <c r="P27" s="39" t="s">
        <v>216</v>
      </c>
      <c r="Q27" s="39" t="s">
        <v>217</v>
      </c>
      <c r="R27" s="61" t="s">
        <v>218</v>
      </c>
      <c r="S27" s="39" t="s">
        <v>219</v>
      </c>
      <c r="T27" s="39" t="s">
        <v>220</v>
      </c>
      <c r="U27" s="39" t="s">
        <v>221</v>
      </c>
      <c r="V27" s="61" t="s">
        <v>222</v>
      </c>
      <c r="W27" s="39" t="s">
        <v>223</v>
      </c>
      <c r="X27" s="39" t="s">
        <v>224</v>
      </c>
      <c r="Y27" s="39" t="s">
        <v>225</v>
      </c>
      <c r="Z27" s="61" t="s">
        <v>226</v>
      </c>
      <c r="AA27" s="39" t="s">
        <v>331</v>
      </c>
    </row>
    <row r="28" spans="2:43" ht="17.100000000000001" customHeight="1" thickBot="1" x14ac:dyDescent="0.25">
      <c r="B28" s="54" t="s">
        <v>178</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A45" si="4">+(AE6-AA6)/AA6</f>
        <v>-0.15105485232067511</v>
      </c>
    </row>
    <row r="29" spans="2:43" ht="17.100000000000001" customHeight="1" thickBot="1" x14ac:dyDescent="0.25">
      <c r="B29" s="54" t="s">
        <v>179</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0.11475409836065574</v>
      </c>
    </row>
    <row r="30" spans="2:43" ht="17.100000000000001" customHeight="1" thickBot="1" x14ac:dyDescent="0.25">
      <c r="B30" s="54" t="s">
        <v>180</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0.51401869158878499</v>
      </c>
    </row>
    <row r="31" spans="2:43" ht="17.100000000000001" customHeight="1" thickBot="1" x14ac:dyDescent="0.25">
      <c r="B31" s="54" t="s">
        <v>181</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0.20422535211267606</v>
      </c>
    </row>
    <row r="32" spans="2:43" ht="17.100000000000001" customHeight="1" thickBot="1" x14ac:dyDescent="0.25">
      <c r="B32" s="54" t="s">
        <v>182</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1.8901098901098901</v>
      </c>
    </row>
    <row r="33" spans="2:27" ht="17.100000000000001" customHeight="1" thickBot="1" x14ac:dyDescent="0.25">
      <c r="B33" s="54" t="s">
        <v>183</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-0.37209302325581395</v>
      </c>
    </row>
    <row r="34" spans="2:27" ht="17.100000000000001" customHeight="1" thickBot="1" x14ac:dyDescent="0.25">
      <c r="B34" s="54" t="s">
        <v>184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-0.31391585760517798</v>
      </c>
    </row>
    <row r="35" spans="2:27" ht="17.100000000000001" customHeight="1" thickBot="1" x14ac:dyDescent="0.25">
      <c r="B35" s="54" t="s">
        <v>185</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0.21830985915492956</v>
      </c>
    </row>
    <row r="36" spans="2:27" ht="17.100000000000001" customHeight="1" thickBot="1" x14ac:dyDescent="0.25">
      <c r="B36" s="54" t="s">
        <v>186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0.72057856673241294</v>
      </c>
    </row>
    <row r="37" spans="2:27" ht="17.100000000000001" customHeight="1" thickBot="1" x14ac:dyDescent="0.25">
      <c r="B37" s="54" t="s">
        <v>187</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-2.9893924783027964E-2</v>
      </c>
    </row>
    <row r="38" spans="2:27" ht="17.100000000000001" customHeight="1" thickBot="1" x14ac:dyDescent="0.25">
      <c r="B38" s="54" t="s">
        <v>188</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0.35135135135135137</v>
      </c>
    </row>
    <row r="39" spans="2:27" ht="17.100000000000001" customHeight="1" thickBot="1" x14ac:dyDescent="0.25">
      <c r="B39" s="54" t="s">
        <v>189</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-6.965174129353234E-2</v>
      </c>
    </row>
    <row r="40" spans="2:27" ht="17.100000000000001" customHeight="1" thickBot="1" x14ac:dyDescent="0.25">
      <c r="B40" s="54" t="s">
        <v>190</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-0.15414634146341463</v>
      </c>
    </row>
    <row r="41" spans="2:27" ht="17.100000000000001" customHeight="1" thickBot="1" x14ac:dyDescent="0.25">
      <c r="B41" s="54" t="s">
        <v>191</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1.4259259259259258</v>
      </c>
    </row>
    <row r="42" spans="2:27" ht="17.100000000000001" customHeight="1" thickBot="1" x14ac:dyDescent="0.25">
      <c r="B42" s="54" t="s">
        <v>192</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0.34210526315789475</v>
      </c>
    </row>
    <row r="43" spans="2:27" ht="17.100000000000001" customHeight="1" thickBot="1" x14ac:dyDescent="0.25">
      <c r="B43" s="54" t="s">
        <v>193</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-1.3761467889908258E-2</v>
      </c>
    </row>
    <row r="44" spans="2:27" ht="17.100000000000001" customHeight="1" thickBot="1" x14ac:dyDescent="0.25">
      <c r="B44" s="54" t="s">
        <v>228</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-3.8461538461538464E-2</v>
      </c>
    </row>
    <row r="45" spans="2:27" ht="17.100000000000001" customHeight="1" thickBot="1" x14ac:dyDescent="0.25">
      <c r="B45" s="56" t="s">
        <v>195</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0.16641406486814186</v>
      </c>
    </row>
  </sheetData>
  <mergeCells count="1">
    <mergeCell ref="B24:AF24"/>
  </mergeCells>
  <pageMargins left="0.7" right="0.7" top="0.75" bottom="0.75" header="0.3" footer="0.3"/>
  <pageSetup paperSize="9" scale="57" fitToWidth="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P88"/>
  <sheetViews>
    <sheetView zoomScaleNormal="100" workbookViewId="0">
      <selection activeCell="G18" sqref="G18"/>
    </sheetView>
  </sheetViews>
  <sheetFormatPr baseColWidth="10" defaultColWidth="11.42578125" defaultRowHeight="12.75" x14ac:dyDescent="0.2"/>
  <cols>
    <col min="1" max="1" width="6.7109375" style="12" customWidth="1"/>
    <col min="2" max="2" width="32" style="12" customWidth="1"/>
    <col min="3" max="9" width="12.42578125" style="12" customWidth="1"/>
    <col min="10" max="10" width="0.140625" style="12" customWidth="1"/>
    <col min="11" max="11" width="13.28515625" style="12" customWidth="1"/>
    <col min="12" max="12" width="13.42578125" style="12" customWidth="1"/>
    <col min="13" max="13" width="13.28515625" style="12" customWidth="1"/>
    <col min="14" max="14" width="12.140625" style="12" customWidth="1"/>
    <col min="15" max="15" width="10.42578125" style="12" customWidth="1"/>
    <col min="16" max="16" width="14.42578125" style="12" customWidth="1"/>
    <col min="17" max="17" width="18.5703125" style="12" customWidth="1"/>
    <col min="18" max="18" width="10.5703125" style="12" customWidth="1"/>
    <col min="19" max="19" width="11.42578125" style="12" customWidth="1"/>
    <col min="20" max="20" width="12.42578125" style="12" customWidth="1"/>
    <col min="21" max="21" width="10.5703125" style="12" customWidth="1"/>
    <col min="22" max="53" width="12.42578125" style="12" customWidth="1"/>
    <col min="54" max="16384" width="11.42578125" style="12"/>
  </cols>
  <sheetData>
    <row r="2" spans="1:7" ht="40.5" customHeight="1" x14ac:dyDescent="0.2">
      <c r="B2" s="10"/>
      <c r="C2" s="52"/>
    </row>
    <row r="3" spans="1:7" ht="27.95" customHeight="1" x14ac:dyDescent="0.2">
      <c r="B3" s="53"/>
      <c r="C3" s="52"/>
    </row>
    <row r="4" spans="1:7" ht="15" x14ac:dyDescent="0.2">
      <c r="B4" s="53"/>
      <c r="C4" s="52"/>
    </row>
    <row r="5" spans="1:7" ht="39" customHeight="1" x14ac:dyDescent="0.2">
      <c r="C5" s="38" t="s">
        <v>106</v>
      </c>
      <c r="D5" s="38" t="s">
        <v>302</v>
      </c>
      <c r="E5" s="38" t="s">
        <v>304</v>
      </c>
      <c r="F5" s="60" t="s">
        <v>311</v>
      </c>
      <c r="G5" s="38" t="s">
        <v>330</v>
      </c>
    </row>
    <row r="6" spans="1:7" ht="17.100000000000001" customHeight="1" thickBot="1" x14ac:dyDescent="0.25">
      <c r="B6" s="54" t="s">
        <v>178</v>
      </c>
      <c r="C6" s="40">
        <v>1125</v>
      </c>
      <c r="D6" s="40">
        <v>1090</v>
      </c>
      <c r="E6" s="40">
        <v>745</v>
      </c>
      <c r="F6" s="40">
        <v>822</v>
      </c>
      <c r="G6" s="40">
        <v>616</v>
      </c>
    </row>
    <row r="7" spans="1:7" ht="17.100000000000001" customHeight="1" thickBot="1" x14ac:dyDescent="0.25">
      <c r="B7" s="54" t="s">
        <v>179</v>
      </c>
      <c r="C7" s="40">
        <v>183</v>
      </c>
      <c r="D7" s="40">
        <v>159</v>
      </c>
      <c r="E7" s="40">
        <v>128</v>
      </c>
      <c r="F7" s="40">
        <v>161</v>
      </c>
      <c r="G7" s="40">
        <v>52</v>
      </c>
    </row>
    <row r="8" spans="1:7" ht="17.100000000000001" customHeight="1" thickBot="1" x14ac:dyDescent="0.25">
      <c r="B8" s="54" t="s">
        <v>180</v>
      </c>
      <c r="C8" s="40">
        <v>182</v>
      </c>
      <c r="D8" s="40">
        <v>182</v>
      </c>
      <c r="E8" s="40">
        <v>111</v>
      </c>
      <c r="F8" s="40">
        <v>128</v>
      </c>
      <c r="G8" s="40">
        <v>48</v>
      </c>
    </row>
    <row r="9" spans="1:7" ht="17.100000000000001" customHeight="1" thickBot="1" x14ac:dyDescent="0.25">
      <c r="B9" s="54" t="s">
        <v>181</v>
      </c>
      <c r="C9" s="40">
        <v>272</v>
      </c>
      <c r="D9" s="40">
        <v>245</v>
      </c>
      <c r="E9" s="40">
        <v>210</v>
      </c>
      <c r="F9" s="40">
        <v>124</v>
      </c>
      <c r="G9" s="40">
        <v>54</v>
      </c>
    </row>
    <row r="10" spans="1:7" ht="17.100000000000001" customHeight="1" thickBot="1" x14ac:dyDescent="0.25">
      <c r="B10" s="54" t="s">
        <v>182</v>
      </c>
      <c r="C10" s="40">
        <v>470</v>
      </c>
      <c r="D10" s="40">
        <v>406</v>
      </c>
      <c r="E10" s="40">
        <v>315</v>
      </c>
      <c r="F10" s="40">
        <v>235</v>
      </c>
      <c r="G10" s="40">
        <v>103</v>
      </c>
    </row>
    <row r="11" spans="1:7" ht="17.100000000000001" customHeight="1" thickBot="1" x14ac:dyDescent="0.25">
      <c r="A11" s="67"/>
      <c r="B11" s="54" t="s">
        <v>183</v>
      </c>
      <c r="C11" s="40">
        <v>67</v>
      </c>
      <c r="D11" s="40">
        <v>50</v>
      </c>
      <c r="E11" s="40">
        <v>46</v>
      </c>
      <c r="F11" s="40">
        <v>28</v>
      </c>
      <c r="G11" s="40">
        <v>37</v>
      </c>
    </row>
    <row r="12" spans="1:7" ht="17.100000000000001" customHeight="1" thickBot="1" x14ac:dyDescent="0.25">
      <c r="A12" s="67"/>
      <c r="B12" s="54" t="s">
        <v>184</v>
      </c>
      <c r="C12" s="40">
        <v>263</v>
      </c>
      <c r="D12" s="40">
        <v>233</v>
      </c>
      <c r="E12" s="40">
        <v>180</v>
      </c>
      <c r="F12" s="40">
        <v>199</v>
      </c>
      <c r="G12" s="40">
        <v>112</v>
      </c>
    </row>
    <row r="13" spans="1:7" ht="17.100000000000001" customHeight="1" thickBot="1" x14ac:dyDescent="0.25">
      <c r="A13" s="67"/>
      <c r="B13" s="54" t="s">
        <v>185</v>
      </c>
      <c r="C13" s="40">
        <v>240</v>
      </c>
      <c r="D13" s="40">
        <v>197</v>
      </c>
      <c r="E13" s="40">
        <v>160</v>
      </c>
      <c r="F13" s="40">
        <v>143</v>
      </c>
      <c r="G13" s="40">
        <v>108</v>
      </c>
    </row>
    <row r="14" spans="1:7" ht="17.100000000000001" customHeight="1" thickBot="1" x14ac:dyDescent="0.25">
      <c r="A14" s="67"/>
      <c r="B14" s="54" t="s">
        <v>186</v>
      </c>
      <c r="C14" s="40">
        <v>2069</v>
      </c>
      <c r="D14" s="40">
        <v>1910</v>
      </c>
      <c r="E14" s="40">
        <v>1260</v>
      </c>
      <c r="F14" s="40">
        <v>1575</v>
      </c>
      <c r="G14" s="40">
        <v>921</v>
      </c>
    </row>
    <row r="15" spans="1:7" ht="17.100000000000001" customHeight="1" thickBot="1" x14ac:dyDescent="0.25">
      <c r="A15" s="67"/>
      <c r="B15" s="54" t="s">
        <v>187</v>
      </c>
      <c r="C15" s="40">
        <v>794</v>
      </c>
      <c r="D15" s="40">
        <v>806</v>
      </c>
      <c r="E15" s="40">
        <v>600</v>
      </c>
      <c r="F15" s="40">
        <v>792</v>
      </c>
      <c r="G15" s="40">
        <v>741</v>
      </c>
    </row>
    <row r="16" spans="1:7" ht="17.100000000000001" customHeight="1" thickBot="1" x14ac:dyDescent="0.25">
      <c r="B16" s="54" t="s">
        <v>188</v>
      </c>
      <c r="C16" s="40">
        <v>76</v>
      </c>
      <c r="D16" s="40">
        <v>86</v>
      </c>
      <c r="E16" s="40">
        <v>47</v>
      </c>
      <c r="F16" s="40">
        <v>52</v>
      </c>
      <c r="G16" s="40">
        <v>31</v>
      </c>
    </row>
    <row r="17" spans="2:16" ht="17.100000000000001" customHeight="1" thickBot="1" x14ac:dyDescent="0.25">
      <c r="B17" s="54" t="s">
        <v>189</v>
      </c>
      <c r="C17" s="40">
        <v>313</v>
      </c>
      <c r="D17" s="40">
        <v>320</v>
      </c>
      <c r="E17" s="40">
        <v>205</v>
      </c>
      <c r="F17" s="40">
        <v>208</v>
      </c>
      <c r="G17" s="40">
        <v>156</v>
      </c>
    </row>
    <row r="18" spans="2:16" ht="17.100000000000001" customHeight="1" thickBot="1" x14ac:dyDescent="0.25">
      <c r="B18" s="54" t="s">
        <v>190</v>
      </c>
      <c r="C18" s="40">
        <v>702</v>
      </c>
      <c r="D18" s="40">
        <v>707</v>
      </c>
      <c r="E18" s="40">
        <v>433</v>
      </c>
      <c r="F18" s="40">
        <v>425</v>
      </c>
      <c r="G18" s="40">
        <v>582</v>
      </c>
    </row>
    <row r="19" spans="2:16" ht="17.100000000000001" customHeight="1" thickBot="1" x14ac:dyDescent="0.25">
      <c r="B19" s="54" t="s">
        <v>191</v>
      </c>
      <c r="C19" s="40">
        <v>230</v>
      </c>
      <c r="D19" s="40">
        <v>190</v>
      </c>
      <c r="E19" s="40">
        <v>136</v>
      </c>
      <c r="F19" s="40">
        <v>224</v>
      </c>
      <c r="G19" s="40">
        <v>198</v>
      </c>
    </row>
    <row r="20" spans="2:16" ht="17.100000000000001" customHeight="1" thickBot="1" x14ac:dyDescent="0.25">
      <c r="B20" s="54" t="s">
        <v>192</v>
      </c>
      <c r="C20" s="40">
        <v>42</v>
      </c>
      <c r="D20" s="40">
        <v>54</v>
      </c>
      <c r="E20" s="40">
        <v>39</v>
      </c>
      <c r="F20" s="40">
        <v>32</v>
      </c>
      <c r="G20" s="40">
        <v>21</v>
      </c>
    </row>
    <row r="21" spans="2:16" ht="17.100000000000001" customHeight="1" thickBot="1" x14ac:dyDescent="0.25">
      <c r="B21" s="54" t="s">
        <v>193</v>
      </c>
      <c r="C21" s="40">
        <v>257</v>
      </c>
      <c r="D21" s="40">
        <v>273</v>
      </c>
      <c r="E21" s="40">
        <v>203</v>
      </c>
      <c r="F21" s="40">
        <v>241</v>
      </c>
      <c r="G21" s="40">
        <v>213</v>
      </c>
    </row>
    <row r="22" spans="2:16" ht="17.100000000000001" customHeight="1" thickBot="1" x14ac:dyDescent="0.25">
      <c r="B22" s="54" t="s">
        <v>194</v>
      </c>
      <c r="C22" s="40">
        <v>49</v>
      </c>
      <c r="D22" s="40">
        <v>52</v>
      </c>
      <c r="E22" s="40">
        <v>21</v>
      </c>
      <c r="F22" s="40">
        <v>18</v>
      </c>
      <c r="G22" s="40">
        <v>12</v>
      </c>
    </row>
    <row r="23" spans="2:16" ht="17.100000000000001" customHeight="1" thickBot="1" x14ac:dyDescent="0.25">
      <c r="B23" s="56" t="s">
        <v>195</v>
      </c>
      <c r="C23" s="57">
        <v>7334</v>
      </c>
      <c r="D23" s="57">
        <v>6960</v>
      </c>
      <c r="E23" s="57">
        <v>4839</v>
      </c>
      <c r="F23" s="57">
        <v>5407</v>
      </c>
      <c r="G23" s="57">
        <v>4005</v>
      </c>
    </row>
    <row r="24" spans="2:16" x14ac:dyDescent="0.2">
      <c r="B24" s="231"/>
      <c r="C24" s="231"/>
      <c r="D24" s="231"/>
      <c r="E24" s="231"/>
      <c r="F24" s="231"/>
      <c r="G24" s="231"/>
      <c r="J24" s="13"/>
      <c r="K24" s="18"/>
      <c r="L24" s="18"/>
      <c r="M24" s="18"/>
      <c r="N24" s="18"/>
      <c r="O24" s="18"/>
      <c r="P24" s="18"/>
    </row>
    <row r="25" spans="2:16" ht="39" customHeight="1" x14ac:dyDescent="0.2">
      <c r="B25" s="233"/>
      <c r="C25" s="233"/>
      <c r="D25" s="233"/>
      <c r="E25" s="233"/>
      <c r="F25" s="230"/>
      <c r="J25" s="18"/>
    </row>
    <row r="26" spans="2:16" ht="15" customHeight="1" x14ac:dyDescent="0.2"/>
    <row r="27" spans="2:16" ht="15" customHeight="1" x14ac:dyDescent="0.2">
      <c r="B27" s="53"/>
    </row>
    <row r="28" spans="2:16" ht="15" customHeight="1" x14ac:dyDescent="0.2"/>
    <row r="29" spans="2:16" ht="39" customHeight="1" x14ac:dyDescent="0.2">
      <c r="C29" s="39" t="s">
        <v>331</v>
      </c>
    </row>
    <row r="30" spans="2:16" ht="17.100000000000001" customHeight="1" thickBot="1" x14ac:dyDescent="0.25">
      <c r="B30" s="54" t="s">
        <v>178</v>
      </c>
      <c r="C30" s="36">
        <f t="shared" ref="C30:C47" si="0">+(G6-C6)/C6</f>
        <v>-0.45244444444444443</v>
      </c>
    </row>
    <row r="31" spans="2:16" ht="17.100000000000001" customHeight="1" thickBot="1" x14ac:dyDescent="0.25">
      <c r="B31" s="54" t="s">
        <v>179</v>
      </c>
      <c r="C31" s="36">
        <f t="shared" si="0"/>
        <v>-0.71584699453551914</v>
      </c>
    </row>
    <row r="32" spans="2:16" ht="17.100000000000001" customHeight="1" thickBot="1" x14ac:dyDescent="0.25">
      <c r="B32" s="54" t="s">
        <v>180</v>
      </c>
      <c r="C32" s="36">
        <f t="shared" si="0"/>
        <v>-0.73626373626373631</v>
      </c>
    </row>
    <row r="33" spans="2:3" ht="17.100000000000001" customHeight="1" thickBot="1" x14ac:dyDescent="0.25">
      <c r="B33" s="54" t="s">
        <v>181</v>
      </c>
      <c r="C33" s="36">
        <f t="shared" si="0"/>
        <v>-0.80147058823529416</v>
      </c>
    </row>
    <row r="34" spans="2:3" ht="17.100000000000001" customHeight="1" thickBot="1" x14ac:dyDescent="0.25">
      <c r="B34" s="54" t="s">
        <v>182</v>
      </c>
      <c r="C34" s="36">
        <f t="shared" si="0"/>
        <v>-0.7808510638297872</v>
      </c>
    </row>
    <row r="35" spans="2:3" ht="17.100000000000001" customHeight="1" thickBot="1" x14ac:dyDescent="0.25">
      <c r="B35" s="54" t="s">
        <v>183</v>
      </c>
      <c r="C35" s="36">
        <f t="shared" si="0"/>
        <v>-0.44776119402985076</v>
      </c>
    </row>
    <row r="36" spans="2:3" ht="17.100000000000001" customHeight="1" thickBot="1" x14ac:dyDescent="0.25">
      <c r="B36" s="54" t="s">
        <v>184</v>
      </c>
      <c r="C36" s="36">
        <f t="shared" si="0"/>
        <v>-0.57414448669201523</v>
      </c>
    </row>
    <row r="37" spans="2:3" ht="17.100000000000001" customHeight="1" thickBot="1" x14ac:dyDescent="0.25">
      <c r="B37" s="54" t="s">
        <v>185</v>
      </c>
      <c r="C37" s="36">
        <f t="shared" si="0"/>
        <v>-0.55000000000000004</v>
      </c>
    </row>
    <row r="38" spans="2:3" ht="17.100000000000001" customHeight="1" thickBot="1" x14ac:dyDescent="0.25">
      <c r="B38" s="54" t="s">
        <v>186</v>
      </c>
      <c r="C38" s="36">
        <f t="shared" si="0"/>
        <v>-0.554857419043016</v>
      </c>
    </row>
    <row r="39" spans="2:3" ht="17.100000000000001" customHeight="1" thickBot="1" x14ac:dyDescent="0.25">
      <c r="B39" s="54" t="s">
        <v>187</v>
      </c>
      <c r="C39" s="36">
        <f t="shared" si="0"/>
        <v>-6.6750629722921909E-2</v>
      </c>
    </row>
    <row r="40" spans="2:3" ht="17.100000000000001" customHeight="1" thickBot="1" x14ac:dyDescent="0.25">
      <c r="B40" s="54" t="s">
        <v>188</v>
      </c>
      <c r="C40" s="36">
        <f t="shared" si="0"/>
        <v>-0.59210526315789469</v>
      </c>
    </row>
    <row r="41" spans="2:3" ht="17.100000000000001" customHeight="1" thickBot="1" x14ac:dyDescent="0.25">
      <c r="B41" s="54" t="s">
        <v>189</v>
      </c>
      <c r="C41" s="36">
        <f t="shared" si="0"/>
        <v>-0.50159744408945683</v>
      </c>
    </row>
    <row r="42" spans="2:3" ht="17.100000000000001" customHeight="1" thickBot="1" x14ac:dyDescent="0.25">
      <c r="B42" s="54" t="s">
        <v>190</v>
      </c>
      <c r="C42" s="36">
        <f t="shared" si="0"/>
        <v>-0.17094017094017094</v>
      </c>
    </row>
    <row r="43" spans="2:3" ht="17.100000000000001" customHeight="1" thickBot="1" x14ac:dyDescent="0.25">
      <c r="B43" s="54" t="s">
        <v>191</v>
      </c>
      <c r="C43" s="36">
        <f t="shared" si="0"/>
        <v>-0.1391304347826087</v>
      </c>
    </row>
    <row r="44" spans="2:3" ht="17.100000000000001" customHeight="1" thickBot="1" x14ac:dyDescent="0.25">
      <c r="B44" s="54" t="s">
        <v>192</v>
      </c>
      <c r="C44" s="36">
        <f t="shared" si="0"/>
        <v>-0.5</v>
      </c>
    </row>
    <row r="45" spans="2:3" ht="17.100000000000001" customHeight="1" thickBot="1" x14ac:dyDescent="0.25">
      <c r="B45" s="54" t="s">
        <v>193</v>
      </c>
      <c r="C45" s="36">
        <f t="shared" si="0"/>
        <v>-0.17120622568093385</v>
      </c>
    </row>
    <row r="46" spans="2:3" ht="17.100000000000001" customHeight="1" thickBot="1" x14ac:dyDescent="0.25">
      <c r="B46" s="54" t="s">
        <v>194</v>
      </c>
      <c r="C46" s="36">
        <f t="shared" si="0"/>
        <v>-0.75510204081632648</v>
      </c>
    </row>
    <row r="47" spans="2:3" ht="17.100000000000001" customHeight="1" thickBot="1" x14ac:dyDescent="0.25">
      <c r="B47" s="56" t="s">
        <v>195</v>
      </c>
      <c r="C47" s="65">
        <f t="shared" si="0"/>
        <v>-0.45391328061085356</v>
      </c>
    </row>
    <row r="48" spans="2:3" ht="15.75" customHeight="1" x14ac:dyDescent="0.2"/>
    <row r="49" spans="2:11" ht="15" customHeight="1" x14ac:dyDescent="0.2"/>
    <row r="50" spans="2:11" ht="15" customHeight="1" x14ac:dyDescent="0.2"/>
    <row r="51" spans="2:11" ht="15" customHeight="1" x14ac:dyDescent="0.2"/>
    <row r="52" spans="2:11" ht="15" customHeight="1" x14ac:dyDescent="0.2"/>
    <row r="53" spans="2:11" ht="39" customHeight="1" x14ac:dyDescent="0.2">
      <c r="C53" s="38" t="s">
        <v>106</v>
      </c>
      <c r="D53" s="38" t="s">
        <v>302</v>
      </c>
      <c r="E53" s="38" t="s">
        <v>304</v>
      </c>
      <c r="F53" s="60" t="s">
        <v>311</v>
      </c>
      <c r="G53" s="38" t="s">
        <v>330</v>
      </c>
      <c r="H53" s="109"/>
      <c r="I53" s="115"/>
      <c r="J53" s="149">
        <v>45658</v>
      </c>
      <c r="K53" s="112"/>
    </row>
    <row r="54" spans="2:11" ht="15" customHeight="1" thickBot="1" x14ac:dyDescent="0.25">
      <c r="B54" s="54" t="s">
        <v>178</v>
      </c>
      <c r="C54" s="101">
        <f t="shared" ref="C54:G63" si="1">+C6/$J54*100000</f>
        <v>12.730871526042215</v>
      </c>
      <c r="D54" s="101">
        <f t="shared" si="1"/>
        <v>12.334799967454233</v>
      </c>
      <c r="E54" s="101">
        <f t="shared" si="1"/>
        <v>8.4306660328012875</v>
      </c>
      <c r="F54" s="101">
        <f t="shared" si="1"/>
        <v>9.3020234616948443</v>
      </c>
      <c r="G54" s="101">
        <f t="shared" si="1"/>
        <v>6.9708594311484484</v>
      </c>
      <c r="H54" s="109"/>
      <c r="J54" s="144">
        <v>8836787</v>
      </c>
    </row>
    <row r="55" spans="2:11" ht="15" customHeight="1" thickBot="1" x14ac:dyDescent="0.25">
      <c r="B55" s="54" t="s">
        <v>179</v>
      </c>
      <c r="C55" s="101">
        <f t="shared" si="1"/>
        <v>13.467646738474492</v>
      </c>
      <c r="D55" s="101">
        <f t="shared" si="1"/>
        <v>11.701397985887672</v>
      </c>
      <c r="E55" s="101">
        <f t="shared" si="1"/>
        <v>9.419993347129699</v>
      </c>
      <c r="F55" s="101">
        <f t="shared" si="1"/>
        <v>11.848585381936575</v>
      </c>
      <c r="G55" s="101">
        <f t="shared" si="1"/>
        <v>3.8268722972714402</v>
      </c>
      <c r="H55" s="109"/>
      <c r="J55" s="144">
        <v>1358812</v>
      </c>
    </row>
    <row r="56" spans="2:11" ht="15" customHeight="1" thickBot="1" x14ac:dyDescent="0.25">
      <c r="B56" s="54" t="s">
        <v>180</v>
      </c>
      <c r="C56" s="101">
        <f t="shared" si="1"/>
        <v>17.957058949472586</v>
      </c>
      <c r="D56" s="101">
        <f t="shared" si="1"/>
        <v>17.957058949472586</v>
      </c>
      <c r="E56" s="101">
        <f t="shared" si="1"/>
        <v>10.951832655997016</v>
      </c>
      <c r="F56" s="101">
        <f t="shared" si="1"/>
        <v>12.629140360068632</v>
      </c>
      <c r="G56" s="101">
        <f t="shared" si="1"/>
        <v>4.7359276350257362</v>
      </c>
      <c r="H56" s="109"/>
      <c r="J56" s="144">
        <v>1013529</v>
      </c>
    </row>
    <row r="57" spans="2:11" ht="15" customHeight="1" thickBot="1" x14ac:dyDescent="0.25">
      <c r="B57" s="54" t="s">
        <v>181</v>
      </c>
      <c r="C57" s="101">
        <f t="shared" si="1"/>
        <v>21.980153214597408</v>
      </c>
      <c r="D57" s="101">
        <f t="shared" si="1"/>
        <v>19.798299770501341</v>
      </c>
      <c r="E57" s="101">
        <f t="shared" si="1"/>
        <v>16.969971231858292</v>
      </c>
      <c r="F57" s="101">
        <f t="shared" si="1"/>
        <v>10.02036396547823</v>
      </c>
      <c r="G57" s="101">
        <f t="shared" si="1"/>
        <v>4.3637068881921319</v>
      </c>
      <c r="H57" s="109"/>
      <c r="J57" s="144">
        <v>1237480</v>
      </c>
    </row>
    <row r="58" spans="2:11" ht="15" customHeight="1" thickBot="1" x14ac:dyDescent="0.25">
      <c r="B58" s="54" t="s">
        <v>182</v>
      </c>
      <c r="C58" s="101">
        <f t="shared" si="1"/>
        <v>20.889111706080421</v>
      </c>
      <c r="D58" s="101">
        <f t="shared" si="1"/>
        <v>18.044636920571598</v>
      </c>
      <c r="E58" s="101">
        <f t="shared" si="1"/>
        <v>14.000149334926238</v>
      </c>
      <c r="F58" s="101">
        <f t="shared" si="1"/>
        <v>10.44455585304021</v>
      </c>
      <c r="G58" s="101">
        <f t="shared" si="1"/>
        <v>4.5778266079282623</v>
      </c>
      <c r="H58" s="109"/>
      <c r="J58" s="144">
        <v>2249976</v>
      </c>
    </row>
    <row r="59" spans="2:11" ht="15" customHeight="1" thickBot="1" x14ac:dyDescent="0.25">
      <c r="B59" s="54" t="s">
        <v>183</v>
      </c>
      <c r="C59" s="101">
        <f t="shared" si="1"/>
        <v>11.280144924608225</v>
      </c>
      <c r="D59" s="101">
        <f t="shared" si="1"/>
        <v>8.4180186004538999</v>
      </c>
      <c r="E59" s="101">
        <f t="shared" si="1"/>
        <v>7.7445771124175877</v>
      </c>
      <c r="F59" s="101">
        <f t="shared" si="1"/>
        <v>4.7140904162541837</v>
      </c>
      <c r="G59" s="101">
        <f t="shared" si="1"/>
        <v>6.2293337643358848</v>
      </c>
      <c r="H59" s="109"/>
      <c r="J59" s="144">
        <v>593964</v>
      </c>
    </row>
    <row r="60" spans="2:11" ht="15" customHeight="1" thickBot="1" x14ac:dyDescent="0.25">
      <c r="B60" s="54" t="s">
        <v>196</v>
      </c>
      <c r="C60" s="101">
        <f t="shared" si="1"/>
        <v>10.965186574942672</v>
      </c>
      <c r="D60" s="101">
        <f t="shared" si="1"/>
        <v>9.7144048363560564</v>
      </c>
      <c r="E60" s="101">
        <f t="shared" si="1"/>
        <v>7.5046904315197001</v>
      </c>
      <c r="F60" s="101">
        <f t="shared" si="1"/>
        <v>8.2968521992912247</v>
      </c>
      <c r="G60" s="101">
        <f t="shared" si="1"/>
        <v>4.6695851573900358</v>
      </c>
      <c r="H60" s="109"/>
      <c r="J60" s="144">
        <v>2398500</v>
      </c>
    </row>
    <row r="61" spans="2:11" ht="15" customHeight="1" thickBot="1" x14ac:dyDescent="0.25">
      <c r="B61" s="54" t="s">
        <v>185</v>
      </c>
      <c r="C61" s="101">
        <f t="shared" si="1"/>
        <v>11.324846619108603</v>
      </c>
      <c r="D61" s="101">
        <f t="shared" si="1"/>
        <v>9.2958115998516444</v>
      </c>
      <c r="E61" s="101">
        <f t="shared" si="1"/>
        <v>7.5498977460724017</v>
      </c>
      <c r="F61" s="101">
        <f t="shared" si="1"/>
        <v>6.7477211105522095</v>
      </c>
      <c r="G61" s="101">
        <f t="shared" si="1"/>
        <v>5.0961809785988716</v>
      </c>
      <c r="H61" s="109"/>
      <c r="J61" s="144">
        <v>2119234</v>
      </c>
    </row>
    <row r="62" spans="2:11" ht="15" customHeight="1" thickBot="1" x14ac:dyDescent="0.25">
      <c r="B62" s="54" t="s">
        <v>186</v>
      </c>
      <c r="C62" s="101">
        <f t="shared" si="1"/>
        <v>25.398142584362279</v>
      </c>
      <c r="D62" s="101">
        <f t="shared" si="1"/>
        <v>23.446327856999499</v>
      </c>
      <c r="E62" s="101">
        <f t="shared" si="1"/>
        <v>15.467211047025847</v>
      </c>
      <c r="F62" s="101">
        <f t="shared" si="1"/>
        <v>19.334013808782306</v>
      </c>
      <c r="G62" s="101">
        <f t="shared" si="1"/>
        <v>11.305794741516511</v>
      </c>
      <c r="H62" s="109"/>
      <c r="J62" s="144">
        <v>8146265</v>
      </c>
    </row>
    <row r="63" spans="2:11" ht="15" customHeight="1" thickBot="1" x14ac:dyDescent="0.25">
      <c r="B63" s="54" t="s">
        <v>197</v>
      </c>
      <c r="C63" s="101">
        <f t="shared" si="1"/>
        <v>14.66069086566948</v>
      </c>
      <c r="D63" s="101">
        <f t="shared" si="1"/>
        <v>14.882263019810582</v>
      </c>
      <c r="E63" s="101">
        <f t="shared" si="1"/>
        <v>11.078607707055024</v>
      </c>
      <c r="F63" s="101">
        <f t="shared" si="1"/>
        <v>14.623762173312631</v>
      </c>
      <c r="G63" s="101">
        <f t="shared" si="1"/>
        <v>13.682080518212953</v>
      </c>
      <c r="H63" s="109"/>
      <c r="J63" s="144">
        <v>5415843</v>
      </c>
    </row>
    <row r="64" spans="2:11" ht="15" customHeight="1" thickBot="1" x14ac:dyDescent="0.25">
      <c r="B64" s="54" t="s">
        <v>188</v>
      </c>
      <c r="C64" s="101">
        <f t="shared" ref="C64:G71" si="2">+C16/$J64*100000</f>
        <v>7.2268213967163604</v>
      </c>
      <c r="D64" s="101">
        <f t="shared" si="2"/>
        <v>8.1777189489158815</v>
      </c>
      <c r="E64" s="101">
        <f t="shared" si="2"/>
        <v>4.4692184953377492</v>
      </c>
      <c r="F64" s="101">
        <f t="shared" si="2"/>
        <v>4.9446672714375097</v>
      </c>
      <c r="G64" s="101">
        <f t="shared" si="2"/>
        <v>2.9477824118185154</v>
      </c>
      <c r="H64" s="109"/>
      <c r="J64" s="144">
        <v>1051638</v>
      </c>
    </row>
    <row r="65" spans="2:10" ht="15" customHeight="1" thickBot="1" x14ac:dyDescent="0.25">
      <c r="B65" s="54" t="s">
        <v>189</v>
      </c>
      <c r="C65" s="101">
        <f t="shared" si="2"/>
        <v>11.536325234439873</v>
      </c>
      <c r="D65" s="101">
        <f t="shared" si="2"/>
        <v>11.794326118277189</v>
      </c>
      <c r="E65" s="101">
        <f t="shared" si="2"/>
        <v>7.5557401695213233</v>
      </c>
      <c r="F65" s="101">
        <f t="shared" si="2"/>
        <v>7.6663119768801726</v>
      </c>
      <c r="G65" s="101">
        <f t="shared" si="2"/>
        <v>5.7497339826601293</v>
      </c>
      <c r="H65" s="109"/>
      <c r="J65" s="144">
        <v>2713169</v>
      </c>
    </row>
    <row r="66" spans="2:10" ht="15" customHeight="1" thickBot="1" x14ac:dyDescent="0.25">
      <c r="B66" s="54" t="s">
        <v>190</v>
      </c>
      <c r="C66" s="101">
        <f t="shared" si="2"/>
        <v>9.8360228503981553</v>
      </c>
      <c r="D66" s="101">
        <f t="shared" si="2"/>
        <v>9.9060799932072605</v>
      </c>
      <c r="E66" s="101">
        <f t="shared" si="2"/>
        <v>6.0669485672683781</v>
      </c>
      <c r="F66" s="101">
        <f t="shared" si="2"/>
        <v>5.9548571387738125</v>
      </c>
      <c r="G66" s="101">
        <f t="shared" si="2"/>
        <v>8.1546514229796685</v>
      </c>
      <c r="H66" s="109"/>
      <c r="J66" s="144">
        <v>7137031</v>
      </c>
    </row>
    <row r="67" spans="2:10" ht="15" thickBot="1" x14ac:dyDescent="0.25">
      <c r="B67" s="54" t="s">
        <v>191</v>
      </c>
      <c r="C67" s="101">
        <f t="shared" si="2"/>
        <v>14.473255311999337</v>
      </c>
      <c r="D67" s="101">
        <f t="shared" si="2"/>
        <v>11.956167431651625</v>
      </c>
      <c r="E67" s="101">
        <f t="shared" si="2"/>
        <v>8.5580987931822161</v>
      </c>
      <c r="F67" s="101">
        <f t="shared" si="2"/>
        <v>14.09569212994718</v>
      </c>
      <c r="G67" s="101">
        <f t="shared" si="2"/>
        <v>12.459585007721167</v>
      </c>
      <c r="H67" s="109"/>
      <c r="J67" s="144">
        <v>1589138</v>
      </c>
    </row>
    <row r="68" spans="2:10" ht="15" thickBot="1" x14ac:dyDescent="0.25">
      <c r="B68" s="54" t="s">
        <v>192</v>
      </c>
      <c r="C68" s="101">
        <f t="shared" si="2"/>
        <v>6.1448427212874908</v>
      </c>
      <c r="D68" s="101">
        <f t="shared" si="2"/>
        <v>7.9005120702267737</v>
      </c>
      <c r="E68" s="101">
        <f t="shared" si="2"/>
        <v>5.7059253840526702</v>
      </c>
      <c r="F68" s="101">
        <f t="shared" si="2"/>
        <v>4.6817849305047554</v>
      </c>
      <c r="G68" s="101">
        <f t="shared" si="2"/>
        <v>3.0724213606437454</v>
      </c>
      <c r="H68" s="109"/>
      <c r="J68" s="144">
        <v>683500</v>
      </c>
    </row>
    <row r="69" spans="2:10" ht="15" thickBot="1" x14ac:dyDescent="0.25">
      <c r="B69" s="54" t="s">
        <v>193</v>
      </c>
      <c r="C69" s="101">
        <f t="shared" si="2"/>
        <v>11.461231159207649</v>
      </c>
      <c r="D69" s="101">
        <f t="shared" si="2"/>
        <v>12.174770842271162</v>
      </c>
      <c r="E69" s="101">
        <f t="shared" si="2"/>
        <v>9.0530347288682993</v>
      </c>
      <c r="F69" s="101">
        <f t="shared" si="2"/>
        <v>10.747691476144139</v>
      </c>
      <c r="G69" s="101">
        <f t="shared" si="2"/>
        <v>9.498997030782995</v>
      </c>
      <c r="H69" s="109"/>
      <c r="J69" s="144">
        <v>2242342</v>
      </c>
    </row>
    <row r="70" spans="2:10" ht="20.25" customHeight="1" thickBot="1" x14ac:dyDescent="0.25">
      <c r="B70" s="54" t="s">
        <v>194</v>
      </c>
      <c r="C70" s="101">
        <f t="shared" si="2"/>
        <v>14.97161504005671</v>
      </c>
      <c r="D70" s="101">
        <f t="shared" si="2"/>
        <v>15.888244532305078</v>
      </c>
      <c r="E70" s="101">
        <f t="shared" si="2"/>
        <v>6.4164064457385894</v>
      </c>
      <c r="F70" s="101">
        <f t="shared" si="2"/>
        <v>5.499776953490219</v>
      </c>
      <c r="G70" s="101">
        <f t="shared" si="2"/>
        <v>3.6665179689934795</v>
      </c>
      <c r="H70" s="109"/>
      <c r="J70" s="144">
        <v>327286</v>
      </c>
    </row>
    <row r="71" spans="2:10" ht="15" customHeight="1" thickBot="1" x14ac:dyDescent="0.25">
      <c r="B71" s="56" t="s">
        <v>195</v>
      </c>
      <c r="C71" s="102">
        <f t="shared" si="2"/>
        <v>14.932455580220374</v>
      </c>
      <c r="D71" s="102">
        <f t="shared" si="2"/>
        <v>14.170969571629914</v>
      </c>
      <c r="E71" s="102">
        <f t="shared" si="2"/>
        <v>9.8524887582064871</v>
      </c>
      <c r="F71" s="102">
        <f t="shared" si="2"/>
        <v>11.008970183017665</v>
      </c>
      <c r="G71" s="102">
        <f t="shared" si="2"/>
        <v>8.1544156802266965</v>
      </c>
      <c r="H71" s="109"/>
      <c r="J71" s="144">
        <v>49114494</v>
      </c>
    </row>
    <row r="72" spans="2:10" ht="15" customHeight="1" thickBot="1" x14ac:dyDescent="0.25">
      <c r="C72" s="101"/>
      <c r="D72" s="101"/>
      <c r="E72" s="101"/>
      <c r="F72" s="101"/>
      <c r="G72" s="101"/>
      <c r="H72" s="108"/>
      <c r="I72" s="108"/>
    </row>
    <row r="73" spans="2:10" ht="15" customHeight="1" thickBot="1" x14ac:dyDescent="0.25">
      <c r="C73" s="101"/>
      <c r="D73" s="101"/>
      <c r="E73" s="101"/>
      <c r="F73" s="101"/>
      <c r="G73" s="101"/>
      <c r="H73" s="108"/>
      <c r="I73" s="108"/>
    </row>
    <row r="74" spans="2:10" ht="15" customHeight="1" x14ac:dyDescent="0.2"/>
    <row r="75" spans="2:10" ht="15" customHeight="1" x14ac:dyDescent="0.2"/>
    <row r="76" spans="2:10" ht="15" customHeight="1" x14ac:dyDescent="0.2"/>
    <row r="77" spans="2:10" ht="15" customHeight="1" x14ac:dyDescent="0.2"/>
    <row r="78" spans="2:10" ht="15" customHeight="1" x14ac:dyDescent="0.2"/>
    <row r="79" spans="2:10" ht="15" customHeight="1" x14ac:dyDescent="0.2"/>
    <row r="80" spans="2:1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2">
    <mergeCell ref="B25:F25"/>
    <mergeCell ref="B24:G24"/>
  </mergeCells>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D79"/>
  <sheetViews>
    <sheetView topLeftCell="L1" zoomScaleNormal="100" workbookViewId="0">
      <selection activeCell="Z8" sqref="Z8"/>
    </sheetView>
  </sheetViews>
  <sheetFormatPr baseColWidth="10" defaultColWidth="11.42578125" defaultRowHeight="12.75" x14ac:dyDescent="0.2"/>
  <cols>
    <col min="1" max="1" width="6.7109375" style="12" customWidth="1"/>
    <col min="2" max="2" width="32.85546875" bestFit="1" customWidth="1"/>
    <col min="3" max="8" width="12.42578125" customWidth="1"/>
    <col min="9" max="9" width="12.140625" customWidth="1"/>
    <col min="10" max="10" width="12.42578125" hidden="1" customWidth="1"/>
    <col min="11" max="11" width="11.5703125" customWidth="1"/>
    <col min="12" max="12" width="13.85546875" customWidth="1"/>
    <col min="13" max="13" width="17.7109375" customWidth="1"/>
    <col min="14" max="14" width="13" customWidth="1"/>
    <col min="15" max="15" width="16.42578125" hidden="1" customWidth="1"/>
    <col min="16" max="16" width="12" hidden="1" customWidth="1"/>
    <col min="17" max="17" width="13.85546875" hidden="1" customWidth="1"/>
    <col min="18" max="18" width="12.42578125" customWidth="1"/>
    <col min="19" max="19" width="12" customWidth="1"/>
    <col min="20" max="20" width="12.5703125" hidden="1" customWidth="1"/>
    <col min="21" max="55" width="12.425781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106</v>
      </c>
      <c r="D5" s="38" t="s">
        <v>302</v>
      </c>
      <c r="E5" s="38" t="s">
        <v>304</v>
      </c>
      <c r="F5" s="60" t="s">
        <v>311</v>
      </c>
      <c r="G5" s="38" t="s">
        <v>330</v>
      </c>
    </row>
    <row r="6" spans="1:12" ht="17.100000000000001" customHeight="1" thickBot="1" x14ac:dyDescent="0.25">
      <c r="B6" s="54" t="s">
        <v>178</v>
      </c>
      <c r="C6" s="40">
        <v>240</v>
      </c>
      <c r="D6" s="40">
        <v>292</v>
      </c>
      <c r="E6" s="40">
        <v>180</v>
      </c>
      <c r="F6" s="40">
        <v>201</v>
      </c>
      <c r="G6" s="40">
        <v>208</v>
      </c>
    </row>
    <row r="7" spans="1:12" ht="17.100000000000001" customHeight="1" thickBot="1" x14ac:dyDescent="0.25">
      <c r="B7" s="54" t="s">
        <v>179</v>
      </c>
      <c r="C7" s="40">
        <v>22</v>
      </c>
      <c r="D7" s="40">
        <v>30</v>
      </c>
      <c r="E7" s="40">
        <v>27</v>
      </c>
      <c r="F7" s="40">
        <v>25</v>
      </c>
      <c r="G7" s="40">
        <v>6</v>
      </c>
    </row>
    <row r="8" spans="1:12" ht="17.100000000000001" customHeight="1" thickBot="1" x14ac:dyDescent="0.25">
      <c r="B8" s="54" t="s">
        <v>180</v>
      </c>
      <c r="C8" s="40">
        <v>22</v>
      </c>
      <c r="D8" s="40">
        <v>30</v>
      </c>
      <c r="E8" s="40">
        <v>20</v>
      </c>
      <c r="F8" s="40">
        <v>23</v>
      </c>
      <c r="G8" s="40">
        <v>18</v>
      </c>
    </row>
    <row r="9" spans="1:12" ht="17.100000000000001" customHeight="1" thickBot="1" x14ac:dyDescent="0.25">
      <c r="B9" s="54" t="s">
        <v>181</v>
      </c>
      <c r="C9" s="40">
        <v>17</v>
      </c>
      <c r="D9" s="40">
        <v>31</v>
      </c>
      <c r="E9" s="40">
        <v>26</v>
      </c>
      <c r="F9" s="40">
        <v>15</v>
      </c>
      <c r="G9" s="40">
        <v>2</v>
      </c>
    </row>
    <row r="10" spans="1:12" ht="17.100000000000001" customHeight="1" thickBot="1" x14ac:dyDescent="0.25">
      <c r="B10" s="54" t="s">
        <v>182</v>
      </c>
      <c r="C10" s="40">
        <v>76</v>
      </c>
      <c r="D10" s="40">
        <v>50</v>
      </c>
      <c r="E10" s="40">
        <v>53</v>
      </c>
      <c r="F10" s="40">
        <v>45</v>
      </c>
      <c r="G10" s="40">
        <v>34</v>
      </c>
    </row>
    <row r="11" spans="1:12" ht="17.100000000000001" customHeight="1" thickBot="1" x14ac:dyDescent="0.25">
      <c r="A11" s="67"/>
      <c r="B11" s="54" t="s">
        <v>183</v>
      </c>
      <c r="C11" s="40">
        <v>2</v>
      </c>
      <c r="D11" s="40">
        <v>9</v>
      </c>
      <c r="E11" s="40">
        <v>2</v>
      </c>
      <c r="F11" s="40">
        <v>7</v>
      </c>
      <c r="G11" s="40">
        <v>7</v>
      </c>
    </row>
    <row r="12" spans="1:12" ht="17.100000000000001" customHeight="1" thickBot="1" x14ac:dyDescent="0.25">
      <c r="A12" s="67"/>
      <c r="B12" s="54" t="s">
        <v>184</v>
      </c>
      <c r="C12" s="40">
        <v>34</v>
      </c>
      <c r="D12" s="40">
        <v>29</v>
      </c>
      <c r="E12" s="40">
        <v>25</v>
      </c>
      <c r="F12" s="40">
        <v>44</v>
      </c>
      <c r="G12" s="40">
        <v>45</v>
      </c>
    </row>
    <row r="13" spans="1:12" ht="17.100000000000001" customHeight="1" thickBot="1" x14ac:dyDescent="0.25">
      <c r="A13" s="67"/>
      <c r="B13" s="54" t="s">
        <v>185</v>
      </c>
      <c r="C13" s="40">
        <v>54</v>
      </c>
      <c r="D13" s="40">
        <v>30</v>
      </c>
      <c r="E13" s="40">
        <v>33</v>
      </c>
      <c r="F13" s="40">
        <v>19</v>
      </c>
      <c r="G13" s="40">
        <v>32</v>
      </c>
    </row>
    <row r="14" spans="1:12" ht="17.100000000000001" customHeight="1" thickBot="1" x14ac:dyDescent="0.25">
      <c r="A14" s="67"/>
      <c r="B14" s="54" t="s">
        <v>186</v>
      </c>
      <c r="C14" s="40">
        <v>315</v>
      </c>
      <c r="D14" s="40">
        <v>274</v>
      </c>
      <c r="E14" s="40">
        <v>184</v>
      </c>
      <c r="F14" s="40">
        <v>277</v>
      </c>
      <c r="G14" s="40">
        <v>217</v>
      </c>
    </row>
    <row r="15" spans="1:12" ht="17.100000000000001" customHeight="1" thickBot="1" x14ac:dyDescent="0.25">
      <c r="A15" s="67"/>
      <c r="B15" s="54" t="s">
        <v>187</v>
      </c>
      <c r="C15" s="40">
        <v>154</v>
      </c>
      <c r="D15" s="40">
        <v>172</v>
      </c>
      <c r="E15" s="40">
        <v>127</v>
      </c>
      <c r="F15" s="40">
        <v>184</v>
      </c>
      <c r="G15" s="40">
        <v>158</v>
      </c>
    </row>
    <row r="16" spans="1:12" ht="17.100000000000001" customHeight="1" thickBot="1" x14ac:dyDescent="0.25">
      <c r="B16" s="54" t="s">
        <v>188</v>
      </c>
      <c r="C16" s="40">
        <v>17</v>
      </c>
      <c r="D16" s="40">
        <v>19</v>
      </c>
      <c r="E16" s="40">
        <v>5</v>
      </c>
      <c r="F16" s="40">
        <v>12</v>
      </c>
      <c r="G16" s="40">
        <v>10</v>
      </c>
    </row>
    <row r="17" spans="2:30" ht="17.100000000000001" customHeight="1" thickBot="1" x14ac:dyDescent="0.25">
      <c r="B17" s="54" t="s">
        <v>189</v>
      </c>
      <c r="C17" s="40">
        <v>32</v>
      </c>
      <c r="D17" s="40">
        <v>32</v>
      </c>
      <c r="E17" s="40">
        <v>33</v>
      </c>
      <c r="F17" s="40">
        <v>21</v>
      </c>
      <c r="G17" s="40">
        <v>33</v>
      </c>
    </row>
    <row r="18" spans="2:30" ht="17.100000000000001" customHeight="1" thickBot="1" x14ac:dyDescent="0.25">
      <c r="B18" s="54" t="s">
        <v>190</v>
      </c>
      <c r="C18" s="40">
        <v>68</v>
      </c>
      <c r="D18" s="40">
        <v>93</v>
      </c>
      <c r="E18" s="40">
        <v>40</v>
      </c>
      <c r="F18" s="40">
        <v>51</v>
      </c>
      <c r="G18" s="40">
        <v>107</v>
      </c>
    </row>
    <row r="19" spans="2:30" ht="17.100000000000001" customHeight="1" thickBot="1" x14ac:dyDescent="0.25">
      <c r="B19" s="54" t="s">
        <v>191</v>
      </c>
      <c r="C19" s="40">
        <v>84</v>
      </c>
      <c r="D19" s="40">
        <v>49</v>
      </c>
      <c r="E19" s="40">
        <v>48</v>
      </c>
      <c r="F19" s="40">
        <v>73</v>
      </c>
      <c r="G19" s="40">
        <v>72</v>
      </c>
    </row>
    <row r="20" spans="2:30" ht="17.100000000000001" customHeight="1" thickBot="1" x14ac:dyDescent="0.25">
      <c r="B20" s="54" t="s">
        <v>192</v>
      </c>
      <c r="C20" s="40">
        <v>8</v>
      </c>
      <c r="D20" s="40">
        <v>6</v>
      </c>
      <c r="E20" s="40">
        <v>11</v>
      </c>
      <c r="F20" s="40">
        <v>5</v>
      </c>
      <c r="G20" s="40">
        <v>2</v>
      </c>
    </row>
    <row r="21" spans="2:30" ht="17.100000000000001" customHeight="1" thickBot="1" x14ac:dyDescent="0.25">
      <c r="B21" s="54" t="s">
        <v>193</v>
      </c>
      <c r="C21" s="40">
        <v>35</v>
      </c>
      <c r="D21" s="40">
        <v>62</v>
      </c>
      <c r="E21" s="40">
        <v>30</v>
      </c>
      <c r="F21" s="40">
        <v>89</v>
      </c>
      <c r="G21" s="40">
        <v>13</v>
      </c>
    </row>
    <row r="22" spans="2:30" ht="17.100000000000001" customHeight="1" thickBot="1" x14ac:dyDescent="0.25">
      <c r="B22" s="54" t="s">
        <v>194</v>
      </c>
      <c r="C22" s="40">
        <v>9</v>
      </c>
      <c r="D22" s="40">
        <v>9</v>
      </c>
      <c r="E22" s="40">
        <v>3</v>
      </c>
      <c r="F22" s="40">
        <v>2</v>
      </c>
      <c r="G22" s="40">
        <v>7</v>
      </c>
    </row>
    <row r="23" spans="2:30" ht="17.100000000000001" customHeight="1" thickBot="1" x14ac:dyDescent="0.25">
      <c r="B23" s="56" t="s">
        <v>195</v>
      </c>
      <c r="C23" s="57">
        <v>1189</v>
      </c>
      <c r="D23" s="57">
        <v>1217</v>
      </c>
      <c r="E23" s="57">
        <v>847</v>
      </c>
      <c r="F23" s="57">
        <v>1093</v>
      </c>
      <c r="G23" s="57">
        <v>971</v>
      </c>
    </row>
    <row r="24" spans="2:30" ht="27" customHeight="1" x14ac:dyDescent="0.2">
      <c r="B24" s="231"/>
      <c r="C24" s="231"/>
      <c r="D24" s="231"/>
      <c r="E24" s="231"/>
      <c r="F24" s="231"/>
      <c r="G24" s="231"/>
      <c r="J24" s="92"/>
    </row>
    <row r="25" spans="2:30" ht="15" customHeight="1" x14ac:dyDescent="0.2"/>
    <row r="26" spans="2:30" ht="15" customHeight="1" x14ac:dyDescent="0.2">
      <c r="B26" s="58"/>
      <c r="C26" s="63"/>
      <c r="D26" s="63"/>
      <c r="E26" s="63"/>
      <c r="F26" s="63"/>
      <c r="G26" s="63"/>
      <c r="H26" s="63"/>
    </row>
    <row r="27" spans="2:30" ht="15" customHeight="1" x14ac:dyDescent="0.2">
      <c r="B27" s="53"/>
      <c r="C27" s="12"/>
      <c r="D27" s="12"/>
      <c r="E27" s="12"/>
    </row>
    <row r="28" spans="2:30" ht="15" customHeight="1" x14ac:dyDescent="0.2"/>
    <row r="29" spans="2:30" ht="39" customHeight="1" x14ac:dyDescent="0.2">
      <c r="B29" s="12"/>
      <c r="C29" s="39" t="s">
        <v>331</v>
      </c>
    </row>
    <row r="30" spans="2:30" ht="17.100000000000001" customHeight="1" thickBot="1" x14ac:dyDescent="0.25">
      <c r="B30" s="54" t="s">
        <v>178</v>
      </c>
      <c r="C30" s="36">
        <f t="shared" ref="C30:C47" si="0">+(G6-C6)/C6</f>
        <v>-0.13333333333333333</v>
      </c>
      <c r="W30" s="178"/>
      <c r="X30" s="40"/>
      <c r="Y30" s="40"/>
      <c r="Z30" s="40"/>
      <c r="AA30" s="40"/>
      <c r="AB30" s="40"/>
      <c r="AC30" s="216"/>
      <c r="AD30" s="99"/>
    </row>
    <row r="31" spans="2:30" ht="17.100000000000001" customHeight="1" thickBot="1" x14ac:dyDescent="0.25">
      <c r="B31" s="54" t="s">
        <v>179</v>
      </c>
      <c r="C31" s="36">
        <f t="shared" si="0"/>
        <v>-0.72727272727272729</v>
      </c>
      <c r="W31" s="178"/>
      <c r="X31" s="40"/>
      <c r="Y31" s="40"/>
      <c r="Z31" s="40"/>
      <c r="AA31" s="40"/>
      <c r="AB31" s="40"/>
      <c r="AC31" s="216"/>
      <c r="AD31" s="99"/>
    </row>
    <row r="32" spans="2:30" ht="17.100000000000001" customHeight="1" thickBot="1" x14ac:dyDescent="0.25">
      <c r="B32" s="54" t="s">
        <v>180</v>
      </c>
      <c r="C32" s="36">
        <f t="shared" si="0"/>
        <v>-0.18181818181818182</v>
      </c>
      <c r="W32" s="178"/>
      <c r="X32" s="40"/>
      <c r="Y32" s="40"/>
      <c r="Z32" s="40"/>
      <c r="AA32" s="40"/>
      <c r="AB32" s="40"/>
      <c r="AC32" s="216"/>
      <c r="AD32" s="99"/>
    </row>
    <row r="33" spans="2:29" ht="17.100000000000001" customHeight="1" thickBot="1" x14ac:dyDescent="0.25">
      <c r="B33" s="54" t="s">
        <v>181</v>
      </c>
      <c r="C33" s="36">
        <f t="shared" si="0"/>
        <v>-0.88235294117647056</v>
      </c>
      <c r="X33" s="92"/>
      <c r="Y33" s="92"/>
      <c r="Z33" s="92"/>
      <c r="AA33" s="92"/>
      <c r="AB33" s="92"/>
      <c r="AC33" s="217"/>
    </row>
    <row r="34" spans="2:29" ht="17.100000000000001" customHeight="1" thickBot="1" x14ac:dyDescent="0.25">
      <c r="B34" s="54" t="s">
        <v>182</v>
      </c>
      <c r="C34" s="36">
        <f t="shared" si="0"/>
        <v>-0.55263157894736847</v>
      </c>
      <c r="X34" s="213"/>
      <c r="Y34" s="213"/>
      <c r="Z34" s="213"/>
      <c r="AA34" s="213"/>
      <c r="AB34" s="213"/>
    </row>
    <row r="35" spans="2:29" ht="17.100000000000001" customHeight="1" thickBot="1" x14ac:dyDescent="0.25">
      <c r="B35" s="54" t="s">
        <v>183</v>
      </c>
      <c r="C35" s="36">
        <f t="shared" si="0"/>
        <v>2.5</v>
      </c>
      <c r="AB35" s="215"/>
    </row>
    <row r="36" spans="2:29" ht="17.100000000000001" customHeight="1" thickBot="1" x14ac:dyDescent="0.25">
      <c r="B36" s="54" t="s">
        <v>184</v>
      </c>
      <c r="C36" s="36">
        <f t="shared" si="0"/>
        <v>0.3235294117647059</v>
      </c>
      <c r="AB36" s="214"/>
    </row>
    <row r="37" spans="2:29" ht="17.100000000000001" customHeight="1" thickBot="1" x14ac:dyDescent="0.25">
      <c r="B37" s="54" t="s">
        <v>185</v>
      </c>
      <c r="C37" s="36">
        <f t="shared" si="0"/>
        <v>-0.40740740740740738</v>
      </c>
      <c r="AB37" s="92"/>
    </row>
    <row r="38" spans="2:29" ht="17.100000000000001" customHeight="1" thickBot="1" x14ac:dyDescent="0.25">
      <c r="B38" s="54" t="s">
        <v>186</v>
      </c>
      <c r="C38" s="36">
        <f t="shared" si="0"/>
        <v>-0.31111111111111112</v>
      </c>
    </row>
    <row r="39" spans="2:29" ht="17.100000000000001" customHeight="1" thickBot="1" x14ac:dyDescent="0.25">
      <c r="B39" s="54" t="s">
        <v>187</v>
      </c>
      <c r="C39" s="36">
        <f t="shared" si="0"/>
        <v>2.5974025974025976E-2</v>
      </c>
    </row>
    <row r="40" spans="2:29" ht="17.100000000000001" customHeight="1" thickBot="1" x14ac:dyDescent="0.25">
      <c r="B40" s="54" t="s">
        <v>188</v>
      </c>
      <c r="C40" s="36">
        <f t="shared" si="0"/>
        <v>-0.41176470588235292</v>
      </c>
    </row>
    <row r="41" spans="2:29" ht="17.100000000000001" customHeight="1" thickBot="1" x14ac:dyDescent="0.25">
      <c r="B41" s="54" t="s">
        <v>189</v>
      </c>
      <c r="C41" s="36">
        <f t="shared" si="0"/>
        <v>3.125E-2</v>
      </c>
    </row>
    <row r="42" spans="2:29" ht="17.100000000000001" customHeight="1" thickBot="1" x14ac:dyDescent="0.25">
      <c r="B42" s="54" t="s">
        <v>190</v>
      </c>
      <c r="C42" s="36">
        <f t="shared" si="0"/>
        <v>0.57352941176470584</v>
      </c>
    </row>
    <row r="43" spans="2:29" ht="17.100000000000001" customHeight="1" thickBot="1" x14ac:dyDescent="0.25">
      <c r="B43" s="54" t="s">
        <v>191</v>
      </c>
      <c r="C43" s="36">
        <f t="shared" si="0"/>
        <v>-0.14285714285714285</v>
      </c>
    </row>
    <row r="44" spans="2:29" ht="17.100000000000001" customHeight="1" thickBot="1" x14ac:dyDescent="0.25">
      <c r="B44" s="54" t="s">
        <v>192</v>
      </c>
      <c r="C44" s="36">
        <f t="shared" si="0"/>
        <v>-0.75</v>
      </c>
    </row>
    <row r="45" spans="2:29" ht="17.100000000000001" customHeight="1" thickBot="1" x14ac:dyDescent="0.25">
      <c r="B45" s="54" t="s">
        <v>193</v>
      </c>
      <c r="C45" s="36">
        <f t="shared" si="0"/>
        <v>-0.62857142857142856</v>
      </c>
    </row>
    <row r="46" spans="2:29" ht="17.100000000000001" customHeight="1" thickBot="1" x14ac:dyDescent="0.25">
      <c r="B46" s="54" t="s">
        <v>194</v>
      </c>
      <c r="C46" s="36">
        <f t="shared" si="0"/>
        <v>-0.22222222222222221</v>
      </c>
    </row>
    <row r="47" spans="2:29" ht="17.100000000000001" customHeight="1" thickBot="1" x14ac:dyDescent="0.25">
      <c r="B47" s="56" t="s">
        <v>195</v>
      </c>
      <c r="C47" s="64">
        <f t="shared" si="0"/>
        <v>-0.18334735071488645</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106</v>
      </c>
      <c r="D53" s="38" t="s">
        <v>302</v>
      </c>
      <c r="E53" s="38" t="s">
        <v>304</v>
      </c>
      <c r="F53" s="60" t="s">
        <v>311</v>
      </c>
      <c r="G53" s="38" t="s">
        <v>330</v>
      </c>
      <c r="H53" s="12"/>
      <c r="I53" s="115"/>
      <c r="J53" s="149">
        <v>45658</v>
      </c>
      <c r="K53" s="115"/>
    </row>
    <row r="54" spans="2:28" ht="15" thickBot="1" x14ac:dyDescent="0.25">
      <c r="B54" s="54" t="s">
        <v>178</v>
      </c>
      <c r="C54" s="101">
        <f t="shared" ref="C54:G71" si="1">+C6/$J54*100000</f>
        <v>2.7159192588890058</v>
      </c>
      <c r="D54" s="101">
        <f t="shared" si="1"/>
        <v>3.3043684316482902</v>
      </c>
      <c r="E54" s="101">
        <f t="shared" si="1"/>
        <v>2.0369394441667543</v>
      </c>
      <c r="F54" s="101">
        <f t="shared" si="1"/>
        <v>2.2745823793195421</v>
      </c>
      <c r="G54" s="101">
        <f t="shared" si="1"/>
        <v>2.3537966910371382</v>
      </c>
      <c r="H54" s="12"/>
      <c r="I54" s="12"/>
      <c r="J54" s="144">
        <v>8836787</v>
      </c>
      <c r="K54" s="12"/>
    </row>
    <row r="55" spans="2:28" ht="15" thickBot="1" x14ac:dyDescent="0.25">
      <c r="B55" s="54" t="s">
        <v>179</v>
      </c>
      <c r="C55" s="101">
        <f t="shared" si="1"/>
        <v>1.6190613565379171</v>
      </c>
      <c r="D55" s="101">
        <f t="shared" si="1"/>
        <v>2.2078109407335229</v>
      </c>
      <c r="E55" s="101">
        <f t="shared" si="1"/>
        <v>1.9870298466601708</v>
      </c>
      <c r="F55" s="101">
        <f t="shared" si="1"/>
        <v>1.8398424506112692</v>
      </c>
      <c r="G55" s="101">
        <f t="shared" ref="G55" si="2">+G7/$J55*100000</f>
        <v>0.44156218814670462</v>
      </c>
      <c r="H55" s="12"/>
      <c r="I55" s="12"/>
      <c r="J55" s="144">
        <v>1358812</v>
      </c>
      <c r="K55" s="12"/>
    </row>
    <row r="56" spans="2:28" ht="15" thickBot="1" x14ac:dyDescent="0.25">
      <c r="B56" s="54" t="s">
        <v>180</v>
      </c>
      <c r="C56" s="101">
        <f t="shared" si="1"/>
        <v>2.170633499386796</v>
      </c>
      <c r="D56" s="101">
        <f t="shared" si="1"/>
        <v>2.9599547718910855</v>
      </c>
      <c r="E56" s="101">
        <f t="shared" si="1"/>
        <v>1.9733031812607238</v>
      </c>
      <c r="F56" s="101">
        <f t="shared" si="1"/>
        <v>2.2692986584498325</v>
      </c>
      <c r="G56" s="101">
        <f t="shared" ref="G56" si="3">+G8/$J56*100000</f>
        <v>1.7759728631346512</v>
      </c>
      <c r="H56" s="12"/>
      <c r="I56" s="12"/>
      <c r="J56" s="144">
        <v>1013529</v>
      </c>
      <c r="K56" s="12"/>
    </row>
    <row r="57" spans="2:28" ht="15" thickBot="1" x14ac:dyDescent="0.25">
      <c r="B57" s="54" t="s">
        <v>181</v>
      </c>
      <c r="C57" s="101">
        <f t="shared" si="1"/>
        <v>1.373759575912338</v>
      </c>
      <c r="D57" s="101">
        <f t="shared" si="1"/>
        <v>2.5050909913695576</v>
      </c>
      <c r="E57" s="101">
        <f t="shared" si="1"/>
        <v>2.1010440572776936</v>
      </c>
      <c r="F57" s="101">
        <f t="shared" si="1"/>
        <v>1.2121408022755924</v>
      </c>
      <c r="G57" s="101">
        <f t="shared" ref="G57" si="4">+G9/$J57*100000</f>
        <v>0.16161877363674565</v>
      </c>
      <c r="H57" s="12"/>
      <c r="I57" s="12"/>
      <c r="J57" s="144">
        <v>1237480</v>
      </c>
      <c r="K57" s="12"/>
    </row>
    <row r="58" spans="2:28" ht="15" thickBot="1" x14ac:dyDescent="0.25">
      <c r="B58" s="54" t="s">
        <v>182</v>
      </c>
      <c r="C58" s="101">
        <f t="shared" si="1"/>
        <v>3.3778138077917279</v>
      </c>
      <c r="D58" s="101">
        <f t="shared" si="1"/>
        <v>2.2222459261787684</v>
      </c>
      <c r="E58" s="101">
        <f t="shared" si="1"/>
        <v>2.3555806817494944</v>
      </c>
      <c r="F58" s="101">
        <f t="shared" si="1"/>
        <v>2.0000213335608912</v>
      </c>
      <c r="G58" s="101">
        <f t="shared" ref="G58" si="5">+G10/$J58*100000</f>
        <v>1.5111272298015623</v>
      </c>
      <c r="H58" s="12"/>
      <c r="I58" s="12"/>
      <c r="J58" s="144">
        <v>2249976</v>
      </c>
      <c r="K58" s="12"/>
    </row>
    <row r="59" spans="2:28" ht="15" thickBot="1" x14ac:dyDescent="0.25">
      <c r="B59" s="54" t="s">
        <v>183</v>
      </c>
      <c r="C59" s="101">
        <f t="shared" si="1"/>
        <v>0.33672074401815599</v>
      </c>
      <c r="D59" s="101">
        <f t="shared" si="1"/>
        <v>1.5152433480817018</v>
      </c>
      <c r="E59" s="101">
        <f t="shared" si="1"/>
        <v>0.33672074401815599</v>
      </c>
      <c r="F59" s="101">
        <f t="shared" si="1"/>
        <v>1.1785226040635459</v>
      </c>
      <c r="G59" s="101">
        <f t="shared" ref="G59" si="6">+G11/$J59*100000</f>
        <v>1.1785226040635459</v>
      </c>
      <c r="H59" s="12"/>
      <c r="I59" s="12"/>
      <c r="J59" s="144">
        <v>593964</v>
      </c>
      <c r="K59" s="12"/>
    </row>
    <row r="60" spans="2:28" ht="15" thickBot="1" x14ac:dyDescent="0.25">
      <c r="B60" s="54" t="s">
        <v>196</v>
      </c>
      <c r="C60" s="101">
        <f t="shared" si="1"/>
        <v>1.4175526370648321</v>
      </c>
      <c r="D60" s="101">
        <f t="shared" si="1"/>
        <v>1.2090890139670627</v>
      </c>
      <c r="E60" s="101">
        <f t="shared" si="1"/>
        <v>1.0423181154888472</v>
      </c>
      <c r="F60" s="101">
        <f t="shared" si="1"/>
        <v>1.834479883260371</v>
      </c>
      <c r="G60" s="101">
        <f t="shared" ref="G60" si="7">+G12/$J60*100000</f>
        <v>1.876172607879925</v>
      </c>
      <c r="H60" s="12"/>
      <c r="I60" s="12"/>
      <c r="J60" s="144">
        <v>2398500</v>
      </c>
      <c r="K60" s="12"/>
    </row>
    <row r="61" spans="2:28" ht="15" thickBot="1" x14ac:dyDescent="0.25">
      <c r="B61" s="54" t="s">
        <v>185</v>
      </c>
      <c r="C61" s="101">
        <f t="shared" si="1"/>
        <v>2.5480904892994358</v>
      </c>
      <c r="D61" s="101">
        <f t="shared" si="1"/>
        <v>1.4156058273885754</v>
      </c>
      <c r="E61" s="101">
        <f t="shared" si="1"/>
        <v>1.557166410127433</v>
      </c>
      <c r="F61" s="101">
        <f t="shared" si="1"/>
        <v>0.89655035734609778</v>
      </c>
      <c r="G61" s="101">
        <f t="shared" ref="G61" si="8">+G13/$J61*100000</f>
        <v>1.5099795492144803</v>
      </c>
      <c r="H61" s="12"/>
      <c r="I61" s="12"/>
      <c r="J61" s="144">
        <v>2119234</v>
      </c>
      <c r="K61" s="12"/>
    </row>
    <row r="62" spans="2:28" ht="15" thickBot="1" x14ac:dyDescent="0.25">
      <c r="B62" s="54" t="s">
        <v>186</v>
      </c>
      <c r="C62" s="101">
        <f t="shared" si="1"/>
        <v>3.8668027617564618</v>
      </c>
      <c r="D62" s="101">
        <f t="shared" si="1"/>
        <v>3.36350462451197</v>
      </c>
      <c r="E62" s="101">
        <f t="shared" si="1"/>
        <v>2.2587038354386948</v>
      </c>
      <c r="F62" s="101">
        <f t="shared" si="1"/>
        <v>3.4003313174810792</v>
      </c>
      <c r="G62" s="101">
        <f t="shared" ref="G62" si="9">+G14/$J62*100000</f>
        <v>2.6637974580988955</v>
      </c>
      <c r="H62" s="12"/>
      <c r="I62" s="12"/>
      <c r="J62" s="144">
        <v>8146265</v>
      </c>
      <c r="K62" s="12"/>
    </row>
    <row r="63" spans="2:28" ht="15" thickBot="1" x14ac:dyDescent="0.25">
      <c r="B63" s="54" t="s">
        <v>197</v>
      </c>
      <c r="C63" s="101">
        <f t="shared" si="1"/>
        <v>2.8435093114774559</v>
      </c>
      <c r="D63" s="101">
        <f t="shared" si="1"/>
        <v>3.1758675426891068</v>
      </c>
      <c r="E63" s="101">
        <f t="shared" si="1"/>
        <v>2.34497196465998</v>
      </c>
      <c r="F63" s="101">
        <f t="shared" si="1"/>
        <v>3.3974396968302072</v>
      </c>
      <c r="G63" s="101">
        <f t="shared" ref="G63" si="10">+G15/$J63*100000</f>
        <v>2.9173666961911562</v>
      </c>
      <c r="H63" s="12"/>
      <c r="I63" s="12"/>
      <c r="J63" s="144">
        <v>5415843</v>
      </c>
      <c r="K63" s="12"/>
    </row>
    <row r="64" spans="2:28" ht="15" thickBot="1" x14ac:dyDescent="0.25">
      <c r="B64" s="54" t="s">
        <v>188</v>
      </c>
      <c r="C64" s="101">
        <f t="shared" si="1"/>
        <v>1.6165258387391859</v>
      </c>
      <c r="D64" s="101">
        <f t="shared" si="1"/>
        <v>1.8067053491790901</v>
      </c>
      <c r="E64" s="101">
        <f t="shared" si="1"/>
        <v>0.47544877609976055</v>
      </c>
      <c r="F64" s="101">
        <f t="shared" si="1"/>
        <v>1.1410770626394253</v>
      </c>
      <c r="G64" s="101">
        <f t="shared" ref="G64" si="11">+G16/$J64*100000</f>
        <v>0.9508975521995211</v>
      </c>
      <c r="H64" s="12"/>
      <c r="I64" s="12"/>
      <c r="J64" s="144">
        <v>1051638</v>
      </c>
      <c r="K64" s="12"/>
    </row>
    <row r="65" spans="2:28" ht="15" thickBot="1" x14ac:dyDescent="0.25">
      <c r="B65" s="54" t="s">
        <v>189</v>
      </c>
      <c r="C65" s="101">
        <f t="shared" si="1"/>
        <v>1.1794326118277187</v>
      </c>
      <c r="D65" s="101">
        <f t="shared" si="1"/>
        <v>1.1794326118277187</v>
      </c>
      <c r="E65" s="101">
        <f t="shared" si="1"/>
        <v>1.216289880947335</v>
      </c>
      <c r="F65" s="101">
        <f t="shared" si="1"/>
        <v>0.77400265151194036</v>
      </c>
      <c r="G65" s="101">
        <f t="shared" ref="G65" si="12">+G17/$J65*100000</f>
        <v>1.216289880947335</v>
      </c>
      <c r="H65" s="12"/>
      <c r="I65" s="12"/>
      <c r="J65" s="144">
        <v>2713169</v>
      </c>
      <c r="K65" s="12"/>
    </row>
    <row r="66" spans="2:28" ht="15" thickBot="1" x14ac:dyDescent="0.25">
      <c r="B66" s="54" t="s">
        <v>190</v>
      </c>
      <c r="C66" s="101">
        <f t="shared" si="1"/>
        <v>0.95277714220380993</v>
      </c>
      <c r="D66" s="101">
        <f t="shared" si="1"/>
        <v>1.3030628562493283</v>
      </c>
      <c r="E66" s="101">
        <f t="shared" si="1"/>
        <v>0.56045714247282941</v>
      </c>
      <c r="F66" s="101">
        <f t="shared" si="1"/>
        <v>0.71458285665285748</v>
      </c>
      <c r="G66" s="101">
        <f t="shared" ref="G66" si="13">+G18/$J66*100000</f>
        <v>1.4992228561148186</v>
      </c>
      <c r="H66" s="12"/>
      <c r="I66" s="12"/>
      <c r="J66" s="144">
        <v>7137031</v>
      </c>
      <c r="K66" s="12"/>
    </row>
    <row r="67" spans="2:28" ht="15" thickBot="1" x14ac:dyDescent="0.25">
      <c r="B67" s="54" t="s">
        <v>191</v>
      </c>
      <c r="C67" s="101">
        <f t="shared" si="1"/>
        <v>5.2858845487301922</v>
      </c>
      <c r="D67" s="101">
        <f t="shared" si="1"/>
        <v>3.0834326534259455</v>
      </c>
      <c r="E67" s="101">
        <f t="shared" si="1"/>
        <v>3.0205054564172524</v>
      </c>
      <c r="F67" s="101">
        <f t="shared" si="1"/>
        <v>4.5936853816345717</v>
      </c>
      <c r="G67" s="101">
        <f t="shared" ref="G67" si="14">+G19/$J67*100000</f>
        <v>4.5307581846258786</v>
      </c>
      <c r="H67" s="12"/>
      <c r="I67" s="12"/>
      <c r="J67" s="144">
        <v>1589138</v>
      </c>
      <c r="K67" s="12"/>
    </row>
    <row r="68" spans="2:28" ht="15" thickBot="1" x14ac:dyDescent="0.25">
      <c r="B68" s="54" t="s">
        <v>192</v>
      </c>
      <c r="C68" s="101">
        <f t="shared" si="1"/>
        <v>1.1704462326261889</v>
      </c>
      <c r="D68" s="101">
        <f t="shared" si="1"/>
        <v>0.87783467446964147</v>
      </c>
      <c r="E68" s="101">
        <f t="shared" si="1"/>
        <v>1.6093635698610096</v>
      </c>
      <c r="F68" s="101">
        <f t="shared" si="1"/>
        <v>0.73152889539136789</v>
      </c>
      <c r="G68" s="101">
        <f t="shared" ref="G68" si="15">+G20/$J68*100000</f>
        <v>0.29261155815654721</v>
      </c>
      <c r="H68" s="12"/>
      <c r="I68" s="12"/>
      <c r="J68" s="144">
        <v>683500</v>
      </c>
      <c r="K68" s="12"/>
    </row>
    <row r="69" spans="2:28" ht="15" thickBot="1" x14ac:dyDescent="0.25">
      <c r="B69" s="54" t="s">
        <v>193</v>
      </c>
      <c r="C69" s="101">
        <f t="shared" si="1"/>
        <v>1.5608680567014308</v>
      </c>
      <c r="D69" s="101">
        <f t="shared" si="1"/>
        <v>2.7649662718711059</v>
      </c>
      <c r="E69" s="101">
        <f t="shared" si="1"/>
        <v>1.3378869057440836</v>
      </c>
      <c r="F69" s="101">
        <f t="shared" si="1"/>
        <v>3.9690644870407814</v>
      </c>
      <c r="G69" s="101">
        <f t="shared" ref="G69" si="16">+G21/$J69*100000</f>
        <v>0.579750992489103</v>
      </c>
      <c r="H69" s="12"/>
      <c r="I69" s="12"/>
      <c r="J69" s="144">
        <v>2242342</v>
      </c>
      <c r="K69" s="12"/>
    </row>
    <row r="70" spans="2:28" ht="15" thickBot="1" x14ac:dyDescent="0.25">
      <c r="B70" s="54" t="s">
        <v>194</v>
      </c>
      <c r="C70" s="101">
        <f t="shared" si="1"/>
        <v>2.7498884767451095</v>
      </c>
      <c r="D70" s="101">
        <f t="shared" si="1"/>
        <v>2.7498884767451095</v>
      </c>
      <c r="E70" s="101">
        <f t="shared" si="1"/>
        <v>0.91662949224836987</v>
      </c>
      <c r="F70" s="101">
        <f t="shared" si="1"/>
        <v>0.61108632816557995</v>
      </c>
      <c r="G70" s="101">
        <f t="shared" ref="G70" si="17">+G22/$J70*100000</f>
        <v>2.1388021485795301</v>
      </c>
      <c r="H70" s="12"/>
      <c r="I70" s="12"/>
      <c r="J70" s="144">
        <v>327286</v>
      </c>
      <c r="K70" s="12"/>
    </row>
    <row r="71" spans="2:28" ht="15" thickBot="1" x14ac:dyDescent="0.25">
      <c r="B71" s="56" t="s">
        <v>195</v>
      </c>
      <c r="C71" s="102">
        <f t="shared" si="1"/>
        <v>2.4208739684867773</v>
      </c>
      <c r="D71" s="102">
        <f t="shared" si="1"/>
        <v>2.4778836161887363</v>
      </c>
      <c r="E71" s="102">
        <f t="shared" si="1"/>
        <v>1.7245418429842727</v>
      </c>
      <c r="F71" s="102">
        <f t="shared" si="1"/>
        <v>2.225412319222916</v>
      </c>
      <c r="G71" s="102">
        <f t="shared" ref="G71" si="18">+G23/$J71*100000</f>
        <v>1.9770131399500928</v>
      </c>
      <c r="H71" s="12"/>
      <c r="I71" s="12"/>
      <c r="J71" s="144">
        <v>49114494</v>
      </c>
      <c r="K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7" spans="2:28" x14ac:dyDescent="0.2">
      <c r="C77" t="s">
        <v>230</v>
      </c>
    </row>
    <row r="78" spans="2:28" x14ac:dyDescent="0.2">
      <c r="C78">
        <v>0</v>
      </c>
    </row>
    <row r="79" spans="2:28" x14ac:dyDescent="0.2">
      <c r="C79" t="s">
        <v>231</v>
      </c>
    </row>
  </sheetData>
  <mergeCells count="1">
    <mergeCell ref="B24:G2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topLeftCell="A2" zoomScaleNormal="100" workbookViewId="0">
      <selection activeCell="G18" sqref="G18"/>
    </sheetView>
  </sheetViews>
  <sheetFormatPr baseColWidth="10" defaultColWidth="11.42578125" defaultRowHeight="12.75" x14ac:dyDescent="0.2"/>
  <cols>
    <col min="1" max="1" width="6.7109375" style="12" customWidth="1"/>
    <col min="2" max="2" width="32.85546875" bestFit="1" customWidth="1"/>
    <col min="3" max="8" width="12.42578125" customWidth="1"/>
    <col min="9" max="9" width="12.28515625" customWidth="1"/>
    <col min="10" max="10" width="12.42578125" hidden="1" customWidth="1"/>
    <col min="11" max="12" width="13.140625" customWidth="1"/>
    <col min="13" max="13" width="14.7109375" customWidth="1"/>
    <col min="14" max="14" width="12.42578125" customWidth="1"/>
    <col min="15" max="15" width="0.140625" hidden="1" customWidth="1"/>
    <col min="16" max="16" width="13.42578125" hidden="1" customWidth="1"/>
    <col min="17" max="17" width="0.42578125" hidden="1" customWidth="1"/>
    <col min="18" max="19" width="12.5703125" customWidth="1"/>
    <col min="20" max="20" width="10.42578125" customWidth="1"/>
    <col min="21" max="23" width="12.42578125" customWidth="1"/>
    <col min="24" max="24" width="8.85546875" customWidth="1"/>
    <col min="25" max="58" width="12.425781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106</v>
      </c>
      <c r="D5" s="38" t="s">
        <v>302</v>
      </c>
      <c r="E5" s="38" t="s">
        <v>304</v>
      </c>
      <c r="F5" s="60" t="s">
        <v>311</v>
      </c>
      <c r="G5" s="38" t="s">
        <v>106</v>
      </c>
    </row>
    <row r="6" spans="1:15" ht="17.100000000000001" customHeight="1" thickBot="1" x14ac:dyDescent="0.25">
      <c r="B6" s="54" t="s">
        <v>178</v>
      </c>
      <c r="C6" s="40">
        <v>807</v>
      </c>
      <c r="D6" s="40">
        <v>747</v>
      </c>
      <c r="E6" s="40">
        <v>514</v>
      </c>
      <c r="F6" s="40">
        <v>532</v>
      </c>
      <c r="G6" s="40">
        <v>355</v>
      </c>
    </row>
    <row r="7" spans="1:15" ht="17.100000000000001" customHeight="1" thickBot="1" x14ac:dyDescent="0.25">
      <c r="B7" s="54" t="s">
        <v>179</v>
      </c>
      <c r="C7" s="40">
        <v>149</v>
      </c>
      <c r="D7" s="40">
        <v>121</v>
      </c>
      <c r="E7" s="40">
        <v>99</v>
      </c>
      <c r="F7" s="40">
        <v>136</v>
      </c>
      <c r="G7" s="40">
        <v>44</v>
      </c>
    </row>
    <row r="8" spans="1:15" ht="17.100000000000001" customHeight="1" thickBot="1" x14ac:dyDescent="0.25">
      <c r="B8" s="54" t="s">
        <v>180</v>
      </c>
      <c r="C8" s="40">
        <v>147</v>
      </c>
      <c r="D8" s="40">
        <v>142</v>
      </c>
      <c r="E8" s="40">
        <v>84</v>
      </c>
      <c r="F8" s="40">
        <v>94</v>
      </c>
      <c r="G8" s="40">
        <v>29</v>
      </c>
    </row>
    <row r="9" spans="1:15" ht="17.100000000000001" customHeight="1" thickBot="1" x14ac:dyDescent="0.25">
      <c r="B9" s="54" t="s">
        <v>181</v>
      </c>
      <c r="C9" s="40">
        <v>249</v>
      </c>
      <c r="D9" s="40">
        <v>204</v>
      </c>
      <c r="E9" s="40">
        <v>175</v>
      </c>
      <c r="F9" s="40">
        <v>103</v>
      </c>
      <c r="G9" s="40">
        <v>48</v>
      </c>
    </row>
    <row r="10" spans="1:15" ht="17.100000000000001" customHeight="1" thickBot="1" x14ac:dyDescent="0.25">
      <c r="B10" s="54" t="s">
        <v>182</v>
      </c>
      <c r="C10" s="40">
        <v>372</v>
      </c>
      <c r="D10" s="40">
        <v>332</v>
      </c>
      <c r="E10" s="40">
        <v>248</v>
      </c>
      <c r="F10" s="40">
        <v>177</v>
      </c>
      <c r="G10" s="40">
        <v>61</v>
      </c>
    </row>
    <row r="11" spans="1:15" ht="17.100000000000001" customHeight="1" thickBot="1" x14ac:dyDescent="0.25">
      <c r="A11" s="67"/>
      <c r="B11" s="54" t="s">
        <v>183</v>
      </c>
      <c r="C11" s="40">
        <v>61</v>
      </c>
      <c r="D11" s="40">
        <v>40</v>
      </c>
      <c r="E11" s="40">
        <v>31</v>
      </c>
      <c r="F11" s="40">
        <v>18</v>
      </c>
      <c r="G11" s="40">
        <v>30</v>
      </c>
    </row>
    <row r="12" spans="1:15" ht="17.100000000000001" customHeight="1" thickBot="1" x14ac:dyDescent="0.25">
      <c r="A12" s="67"/>
      <c r="B12" s="54" t="s">
        <v>184</v>
      </c>
      <c r="C12" s="40">
        <v>212</v>
      </c>
      <c r="D12" s="40">
        <v>180</v>
      </c>
      <c r="E12" s="40">
        <v>125</v>
      </c>
      <c r="F12" s="40">
        <v>129</v>
      </c>
      <c r="G12" s="40">
        <v>57</v>
      </c>
    </row>
    <row r="13" spans="1:15" ht="17.100000000000001" customHeight="1" thickBot="1" x14ac:dyDescent="0.25">
      <c r="A13" s="67"/>
      <c r="B13" s="54" t="s">
        <v>185</v>
      </c>
      <c r="C13" s="40">
        <v>167</v>
      </c>
      <c r="D13" s="40">
        <v>140</v>
      </c>
      <c r="E13" s="40">
        <v>103</v>
      </c>
      <c r="F13" s="40">
        <v>108</v>
      </c>
      <c r="G13" s="40">
        <v>70</v>
      </c>
    </row>
    <row r="14" spans="1:15" ht="17.100000000000001" customHeight="1" thickBot="1" x14ac:dyDescent="0.25">
      <c r="A14" s="67"/>
      <c r="B14" s="54" t="s">
        <v>186</v>
      </c>
      <c r="C14" s="40">
        <v>1542</v>
      </c>
      <c r="D14" s="40">
        <v>1453</v>
      </c>
      <c r="E14" s="40">
        <v>930</v>
      </c>
      <c r="F14" s="40">
        <v>1100</v>
      </c>
      <c r="G14" s="40">
        <v>489</v>
      </c>
    </row>
    <row r="15" spans="1:15" ht="17.100000000000001" customHeight="1" thickBot="1" x14ac:dyDescent="0.25">
      <c r="A15" s="67"/>
      <c r="B15" s="54" t="s">
        <v>187</v>
      </c>
      <c r="C15" s="40">
        <v>591</v>
      </c>
      <c r="D15" s="40">
        <v>601</v>
      </c>
      <c r="E15" s="40">
        <v>436</v>
      </c>
      <c r="F15" s="40">
        <v>530</v>
      </c>
      <c r="G15" s="40">
        <v>513</v>
      </c>
    </row>
    <row r="16" spans="1:15" ht="17.100000000000001" customHeight="1" thickBot="1" x14ac:dyDescent="0.25">
      <c r="B16" s="54" t="s">
        <v>188</v>
      </c>
      <c r="C16" s="40">
        <v>54</v>
      </c>
      <c r="D16" s="40">
        <v>58</v>
      </c>
      <c r="E16" s="40">
        <v>27</v>
      </c>
      <c r="F16" s="40">
        <v>28</v>
      </c>
      <c r="G16" s="40">
        <v>18</v>
      </c>
    </row>
    <row r="17" spans="2:36" ht="17.100000000000001" customHeight="1" thickBot="1" x14ac:dyDescent="0.25">
      <c r="B17" s="54" t="s">
        <v>189</v>
      </c>
      <c r="C17" s="40">
        <v>268</v>
      </c>
      <c r="D17" s="40">
        <v>273</v>
      </c>
      <c r="E17" s="40">
        <v>163</v>
      </c>
      <c r="F17" s="40">
        <v>172</v>
      </c>
      <c r="G17" s="40">
        <v>114</v>
      </c>
    </row>
    <row r="18" spans="2:36" ht="17.100000000000001" customHeight="1" thickBot="1" x14ac:dyDescent="0.25">
      <c r="B18" s="54" t="s">
        <v>190</v>
      </c>
      <c r="C18" s="40">
        <v>614</v>
      </c>
      <c r="D18" s="40">
        <v>592</v>
      </c>
      <c r="E18" s="40">
        <v>365</v>
      </c>
      <c r="F18" s="40">
        <v>360</v>
      </c>
      <c r="G18" s="218">
        <v>454</v>
      </c>
      <c r="H18" s="210" t="s">
        <v>343</v>
      </c>
      <c r="I18" s="99"/>
    </row>
    <row r="19" spans="2:36" ht="17.100000000000001" customHeight="1" thickBot="1" x14ac:dyDescent="0.25">
      <c r="B19" s="54" t="s">
        <v>191</v>
      </c>
      <c r="C19" s="40">
        <v>129</v>
      </c>
      <c r="D19" s="40">
        <v>126</v>
      </c>
      <c r="E19" s="40">
        <v>71</v>
      </c>
      <c r="F19" s="40">
        <v>132</v>
      </c>
      <c r="G19" s="40">
        <v>101</v>
      </c>
    </row>
    <row r="20" spans="2:36" ht="17.100000000000001" customHeight="1" thickBot="1" x14ac:dyDescent="0.25">
      <c r="B20" s="54" t="s">
        <v>192</v>
      </c>
      <c r="C20" s="40">
        <v>33</v>
      </c>
      <c r="D20" s="40">
        <v>48</v>
      </c>
      <c r="E20" s="40">
        <v>28</v>
      </c>
      <c r="F20" s="40">
        <v>26</v>
      </c>
      <c r="G20" s="40">
        <v>19</v>
      </c>
    </row>
    <row r="21" spans="2:36" ht="17.100000000000001" customHeight="1" thickBot="1" x14ac:dyDescent="0.25">
      <c r="B21" s="54" t="s">
        <v>193</v>
      </c>
      <c r="C21" s="40">
        <v>213</v>
      </c>
      <c r="D21" s="40">
        <v>203</v>
      </c>
      <c r="E21" s="40">
        <v>165</v>
      </c>
      <c r="F21" s="40">
        <v>135</v>
      </c>
      <c r="G21" s="40">
        <v>195</v>
      </c>
    </row>
    <row r="22" spans="2:36" ht="17.100000000000001" customHeight="1" thickBot="1" x14ac:dyDescent="0.25">
      <c r="B22" s="54" t="s">
        <v>194</v>
      </c>
      <c r="C22" s="40">
        <v>36</v>
      </c>
      <c r="D22" s="40">
        <v>39</v>
      </c>
      <c r="E22" s="40">
        <v>17</v>
      </c>
      <c r="F22" s="40">
        <v>13</v>
      </c>
      <c r="G22" s="40">
        <v>3</v>
      </c>
    </row>
    <row r="23" spans="2:36" ht="17.100000000000001" customHeight="1" thickBot="1" x14ac:dyDescent="0.25">
      <c r="B23" s="56" t="s">
        <v>195</v>
      </c>
      <c r="C23" s="57">
        <v>5644</v>
      </c>
      <c r="D23" s="57">
        <v>5299</v>
      </c>
      <c r="E23" s="57">
        <v>3581</v>
      </c>
      <c r="F23" s="57">
        <v>3793</v>
      </c>
      <c r="G23" s="57">
        <v>2600</v>
      </c>
    </row>
    <row r="24" spans="2:36" ht="21.75" customHeight="1" x14ac:dyDescent="0.2">
      <c r="B24" s="224" t="s">
        <v>344</v>
      </c>
      <c r="C24" s="225"/>
      <c r="D24" s="225"/>
      <c r="E24" s="225"/>
      <c r="F24" s="225"/>
      <c r="G24" s="225"/>
      <c r="J24" s="92"/>
    </row>
    <row r="25" spans="2:36" ht="26.25" customHeight="1" thickBot="1" x14ac:dyDescent="0.25">
      <c r="B25" s="58"/>
      <c r="AJ25" s="40"/>
    </row>
    <row r="26" spans="2:36" ht="15" customHeight="1" x14ac:dyDescent="0.2">
      <c r="B26" s="58"/>
    </row>
    <row r="29" spans="2:36" ht="39" customHeight="1" x14ac:dyDescent="0.2">
      <c r="B29" s="12"/>
      <c r="C29" s="39" t="s">
        <v>331</v>
      </c>
    </row>
    <row r="30" spans="2:36" ht="17.100000000000001" customHeight="1" thickBot="1" x14ac:dyDescent="0.25">
      <c r="B30" s="54" t="s">
        <v>178</v>
      </c>
      <c r="C30" s="36">
        <f t="shared" ref="C30:C47" si="0">+(G6-C6)/C6</f>
        <v>-0.5600991325898389</v>
      </c>
    </row>
    <row r="31" spans="2:36" ht="17.100000000000001" customHeight="1" thickBot="1" x14ac:dyDescent="0.25">
      <c r="B31" s="54" t="s">
        <v>179</v>
      </c>
      <c r="C31" s="36">
        <f t="shared" si="0"/>
        <v>-0.70469798657718119</v>
      </c>
    </row>
    <row r="32" spans="2:36" ht="17.100000000000001" customHeight="1" thickBot="1" x14ac:dyDescent="0.25">
      <c r="B32" s="54" t="s">
        <v>180</v>
      </c>
      <c r="C32" s="36">
        <f t="shared" si="0"/>
        <v>-0.80272108843537415</v>
      </c>
    </row>
    <row r="33" spans="2:4" ht="17.100000000000001" customHeight="1" thickBot="1" x14ac:dyDescent="0.25">
      <c r="B33" s="54" t="s">
        <v>181</v>
      </c>
      <c r="C33" s="36">
        <f t="shared" si="0"/>
        <v>-0.80722891566265065</v>
      </c>
    </row>
    <row r="34" spans="2:4" ht="17.100000000000001" customHeight="1" thickBot="1" x14ac:dyDescent="0.25">
      <c r="B34" s="54" t="s">
        <v>182</v>
      </c>
      <c r="C34" s="36">
        <f t="shared" si="0"/>
        <v>-0.83602150537634412</v>
      </c>
    </row>
    <row r="35" spans="2:4" ht="17.100000000000001" customHeight="1" thickBot="1" x14ac:dyDescent="0.25">
      <c r="B35" s="54" t="s">
        <v>183</v>
      </c>
      <c r="C35" s="36">
        <f t="shared" si="0"/>
        <v>-0.50819672131147542</v>
      </c>
    </row>
    <row r="36" spans="2:4" ht="17.100000000000001" customHeight="1" thickBot="1" x14ac:dyDescent="0.25">
      <c r="B36" s="54" t="s">
        <v>184</v>
      </c>
      <c r="C36" s="36">
        <f t="shared" si="0"/>
        <v>-0.73113207547169812</v>
      </c>
    </row>
    <row r="37" spans="2:4" ht="17.100000000000001" customHeight="1" thickBot="1" x14ac:dyDescent="0.25">
      <c r="B37" s="54" t="s">
        <v>185</v>
      </c>
      <c r="C37" s="36">
        <f t="shared" si="0"/>
        <v>-0.58083832335329344</v>
      </c>
    </row>
    <row r="38" spans="2:4" ht="17.100000000000001" customHeight="1" thickBot="1" x14ac:dyDescent="0.25">
      <c r="B38" s="54" t="s">
        <v>186</v>
      </c>
      <c r="C38" s="36">
        <f t="shared" si="0"/>
        <v>-0.68287937743190663</v>
      </c>
    </row>
    <row r="39" spans="2:4" ht="17.100000000000001" customHeight="1" thickBot="1" x14ac:dyDescent="0.25">
      <c r="B39" s="54" t="s">
        <v>187</v>
      </c>
      <c r="C39" s="36">
        <f t="shared" si="0"/>
        <v>-0.13197969543147209</v>
      </c>
    </row>
    <row r="40" spans="2:4" ht="17.100000000000001" customHeight="1" thickBot="1" x14ac:dyDescent="0.25">
      <c r="B40" s="54" t="s">
        <v>188</v>
      </c>
      <c r="C40" s="36">
        <f t="shared" si="0"/>
        <v>-0.66666666666666663</v>
      </c>
    </row>
    <row r="41" spans="2:4" ht="17.100000000000001" customHeight="1" thickBot="1" x14ac:dyDescent="0.25">
      <c r="B41" s="54" t="s">
        <v>189</v>
      </c>
      <c r="C41" s="36">
        <f t="shared" si="0"/>
        <v>-0.57462686567164178</v>
      </c>
    </row>
    <row r="42" spans="2:4" ht="17.100000000000001" customHeight="1" thickBot="1" x14ac:dyDescent="0.25">
      <c r="B42" s="54" t="s">
        <v>190</v>
      </c>
      <c r="C42" s="219">
        <f t="shared" si="0"/>
        <v>-0.26058631921824105</v>
      </c>
      <c r="D42" s="210" t="s">
        <v>343</v>
      </c>
    </row>
    <row r="43" spans="2:4" ht="17.100000000000001" customHeight="1" thickBot="1" x14ac:dyDescent="0.25">
      <c r="B43" s="54" t="s">
        <v>191</v>
      </c>
      <c r="C43" s="36">
        <f t="shared" si="0"/>
        <v>-0.21705426356589147</v>
      </c>
    </row>
    <row r="44" spans="2:4" ht="17.100000000000001" customHeight="1" thickBot="1" x14ac:dyDescent="0.25">
      <c r="B44" s="54" t="s">
        <v>192</v>
      </c>
      <c r="C44" s="36">
        <f t="shared" si="0"/>
        <v>-0.42424242424242425</v>
      </c>
    </row>
    <row r="45" spans="2:4" ht="17.100000000000001" customHeight="1" thickBot="1" x14ac:dyDescent="0.25">
      <c r="B45" s="54" t="s">
        <v>193</v>
      </c>
      <c r="C45" s="36">
        <f t="shared" si="0"/>
        <v>-8.4507042253521125E-2</v>
      </c>
    </row>
    <row r="46" spans="2:4" ht="17.100000000000001" customHeight="1" thickBot="1" x14ac:dyDescent="0.25">
      <c r="B46" s="54" t="s">
        <v>194</v>
      </c>
      <c r="C46" s="36">
        <f t="shared" si="0"/>
        <v>-0.91666666666666663</v>
      </c>
    </row>
    <row r="47" spans="2:4" ht="17.100000000000001" customHeight="1" thickBot="1" x14ac:dyDescent="0.25">
      <c r="B47" s="56" t="s">
        <v>195</v>
      </c>
      <c r="C47" s="65">
        <f t="shared" si="0"/>
        <v>-0.53933380581148127</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106</v>
      </c>
      <c r="D53" s="38" t="s">
        <v>302</v>
      </c>
      <c r="E53" s="38" t="s">
        <v>304</v>
      </c>
      <c r="F53" s="60" t="s">
        <v>311</v>
      </c>
      <c r="G53" s="38" t="s">
        <v>330</v>
      </c>
      <c r="H53" s="12"/>
      <c r="I53" s="115"/>
      <c r="J53" s="149">
        <v>45658</v>
      </c>
      <c r="K53" s="113"/>
      <c r="L53" s="12"/>
      <c r="M53" s="12"/>
    </row>
    <row r="54" spans="2:28" ht="15" thickBot="1" x14ac:dyDescent="0.25">
      <c r="B54" s="54" t="s">
        <v>178</v>
      </c>
      <c r="C54" s="101">
        <f t="shared" ref="C54:G71" si="1">+C6/$J54*100000</f>
        <v>9.1322785080142808</v>
      </c>
      <c r="D54" s="101">
        <f t="shared" si="1"/>
        <v>8.4532986932920302</v>
      </c>
      <c r="E54" s="101">
        <f t="shared" si="1"/>
        <v>5.8165937461206205</v>
      </c>
      <c r="F54" s="101">
        <f t="shared" si="1"/>
        <v>6.0202876905372955</v>
      </c>
      <c r="G54" s="101">
        <f t="shared" si="1"/>
        <v>4.0172972371066544</v>
      </c>
      <c r="H54" s="12"/>
      <c r="I54" s="12"/>
      <c r="J54" s="144">
        <v>8836787</v>
      </c>
      <c r="L54" s="12"/>
      <c r="M54" s="12"/>
    </row>
    <row r="55" spans="2:28" ht="15" thickBot="1" x14ac:dyDescent="0.25">
      <c r="B55" s="54" t="s">
        <v>179</v>
      </c>
      <c r="C55" s="101">
        <f t="shared" si="1"/>
        <v>10.965461005643165</v>
      </c>
      <c r="D55" s="101">
        <f t="shared" si="1"/>
        <v>8.904837460958543</v>
      </c>
      <c r="E55" s="101">
        <f t="shared" si="1"/>
        <v>7.2857761044206262</v>
      </c>
      <c r="F55" s="101">
        <f t="shared" si="1"/>
        <v>10.008742931325305</v>
      </c>
      <c r="G55" s="101">
        <f t="shared" ref="G55" si="2">+G7/$J55*100000</f>
        <v>3.2381227130758341</v>
      </c>
      <c r="H55" s="12"/>
      <c r="I55" s="12"/>
      <c r="J55" s="144">
        <v>1358812</v>
      </c>
      <c r="L55" s="12"/>
      <c r="M55" s="12"/>
    </row>
    <row r="56" spans="2:28" ht="15" thickBot="1" x14ac:dyDescent="0.25">
      <c r="B56" s="54" t="s">
        <v>180</v>
      </c>
      <c r="C56" s="101">
        <f t="shared" si="1"/>
        <v>14.50377838226632</v>
      </c>
      <c r="D56" s="101">
        <f t="shared" si="1"/>
        <v>14.010452586951137</v>
      </c>
      <c r="E56" s="101">
        <f t="shared" si="1"/>
        <v>8.2878733612950395</v>
      </c>
      <c r="F56" s="101">
        <f t="shared" si="1"/>
        <v>9.2745249519254003</v>
      </c>
      <c r="G56" s="101">
        <f t="shared" ref="G56" si="3">+G8/$J56*100000</f>
        <v>2.8612896128280494</v>
      </c>
      <c r="H56" s="12"/>
      <c r="I56" s="12"/>
      <c r="J56" s="144">
        <v>1013529</v>
      </c>
      <c r="L56" s="12"/>
      <c r="M56" s="12"/>
    </row>
    <row r="57" spans="2:28" ht="15" thickBot="1" x14ac:dyDescent="0.25">
      <c r="B57" s="54" t="s">
        <v>181</v>
      </c>
      <c r="C57" s="101">
        <f t="shared" si="1"/>
        <v>20.121537317774834</v>
      </c>
      <c r="D57" s="101">
        <f t="shared" si="1"/>
        <v>16.485114910948056</v>
      </c>
      <c r="E57" s="101">
        <f t="shared" si="1"/>
        <v>14.141642693215244</v>
      </c>
      <c r="F57" s="101">
        <f t="shared" si="1"/>
        <v>8.3233668422924012</v>
      </c>
      <c r="G57" s="101">
        <f t="shared" ref="G57" si="4">+G9/$J57*100000</f>
        <v>3.8788505672818956</v>
      </c>
      <c r="H57" s="12"/>
      <c r="I57" s="12"/>
      <c r="J57" s="144">
        <v>1237480</v>
      </c>
      <c r="L57" s="12"/>
      <c r="M57" s="12"/>
    </row>
    <row r="58" spans="2:28" ht="15" thickBot="1" x14ac:dyDescent="0.25">
      <c r="B58" s="54" t="s">
        <v>182</v>
      </c>
      <c r="C58" s="101">
        <f t="shared" si="1"/>
        <v>16.533509690770035</v>
      </c>
      <c r="D58" s="101">
        <f t="shared" si="1"/>
        <v>14.75571294982702</v>
      </c>
      <c r="E58" s="101">
        <f t="shared" si="1"/>
        <v>11.02233979384669</v>
      </c>
      <c r="F58" s="101">
        <f t="shared" si="1"/>
        <v>7.8667505786728391</v>
      </c>
      <c r="G58" s="101">
        <f t="shared" ref="G58" si="5">+G10/$J58*100000</f>
        <v>2.7111400299380972</v>
      </c>
      <c r="H58" s="12"/>
      <c r="I58" s="12"/>
      <c r="J58" s="144">
        <v>2249976</v>
      </c>
      <c r="L58" s="12"/>
      <c r="M58" s="12"/>
    </row>
    <row r="59" spans="2:28" ht="15" thickBot="1" x14ac:dyDescent="0.25">
      <c r="B59" s="54" t="s">
        <v>183</v>
      </c>
      <c r="C59" s="101">
        <f t="shared" si="1"/>
        <v>10.269982692553757</v>
      </c>
      <c r="D59" s="101">
        <f t="shared" si="1"/>
        <v>6.7344148803631194</v>
      </c>
      <c r="E59" s="101">
        <f t="shared" si="1"/>
        <v>5.2191715322814174</v>
      </c>
      <c r="F59" s="101">
        <f t="shared" si="1"/>
        <v>3.0304866961634036</v>
      </c>
      <c r="G59" s="101">
        <f t="shared" ref="G59" si="6">+G11/$J59*100000</f>
        <v>5.0508111602723398</v>
      </c>
      <c r="H59" s="12"/>
      <c r="I59" s="12"/>
      <c r="J59" s="144">
        <v>593964</v>
      </c>
      <c r="L59" s="12"/>
      <c r="M59" s="12"/>
    </row>
    <row r="60" spans="2:28" ht="15" thickBot="1" x14ac:dyDescent="0.25">
      <c r="B60" s="54" t="s">
        <v>196</v>
      </c>
      <c r="C60" s="101">
        <f t="shared" si="1"/>
        <v>8.8388576193454238</v>
      </c>
      <c r="D60" s="101">
        <f t="shared" si="1"/>
        <v>7.5046904315197001</v>
      </c>
      <c r="E60" s="101">
        <f t="shared" si="1"/>
        <v>5.2115905774442357</v>
      </c>
      <c r="F60" s="101">
        <f t="shared" si="1"/>
        <v>5.3783614759224516</v>
      </c>
      <c r="G60" s="101">
        <f t="shared" ref="G60" si="7">+G12/$J60*100000</f>
        <v>2.3764853033145714</v>
      </c>
      <c r="H60" s="12"/>
      <c r="I60" s="12"/>
      <c r="J60" s="144">
        <v>2398500</v>
      </c>
      <c r="L60" s="12"/>
      <c r="M60" s="12"/>
    </row>
    <row r="61" spans="2:28" ht="15" thickBot="1" x14ac:dyDescent="0.25">
      <c r="B61" s="54" t="s">
        <v>185</v>
      </c>
      <c r="C61" s="101">
        <f t="shared" si="1"/>
        <v>7.8802057724630696</v>
      </c>
      <c r="D61" s="101">
        <f t="shared" si="1"/>
        <v>6.6061605278133513</v>
      </c>
      <c r="E61" s="101">
        <f t="shared" si="1"/>
        <v>4.8602466740341086</v>
      </c>
      <c r="F61" s="101">
        <f t="shared" si="1"/>
        <v>5.0961809785988716</v>
      </c>
      <c r="G61" s="101">
        <f t="shared" ref="G61" si="8">+G13/$J61*100000</f>
        <v>3.3030802639066756</v>
      </c>
      <c r="H61" s="12"/>
      <c r="I61" s="12"/>
      <c r="J61" s="144">
        <v>2119234</v>
      </c>
      <c r="L61" s="12"/>
      <c r="M61" s="12"/>
    </row>
    <row r="62" spans="2:28" ht="15" thickBot="1" x14ac:dyDescent="0.25">
      <c r="B62" s="54" t="s">
        <v>186</v>
      </c>
      <c r="C62" s="101">
        <f t="shared" si="1"/>
        <v>18.928920186122106</v>
      </c>
      <c r="D62" s="101">
        <f t="shared" si="1"/>
        <v>17.836394961371866</v>
      </c>
      <c r="E62" s="101">
        <f t="shared" si="1"/>
        <v>11.416274820423839</v>
      </c>
      <c r="F62" s="101">
        <f t="shared" si="1"/>
        <v>13.503120755340024</v>
      </c>
      <c r="G62" s="101">
        <f t="shared" ref="G62" si="9">+G14/$J62*100000</f>
        <v>6.0027509539647923</v>
      </c>
      <c r="H62" s="12"/>
      <c r="I62" s="12"/>
      <c r="J62" s="144">
        <v>8146265</v>
      </c>
      <c r="L62" s="12"/>
      <c r="M62" s="12"/>
    </row>
    <row r="63" spans="2:28" ht="15" thickBot="1" x14ac:dyDescent="0.25">
      <c r="B63" s="54" t="s">
        <v>197</v>
      </c>
      <c r="C63" s="101">
        <f t="shared" si="1"/>
        <v>10.912428591449199</v>
      </c>
      <c r="D63" s="101">
        <f t="shared" si="1"/>
        <v>11.097072053233449</v>
      </c>
      <c r="E63" s="101">
        <f t="shared" si="1"/>
        <v>8.0504549337933167</v>
      </c>
      <c r="F63" s="101">
        <f t="shared" si="1"/>
        <v>9.7861034745652695</v>
      </c>
      <c r="G63" s="101">
        <f t="shared" ref="G63" si="10">+G15/$J63*100000</f>
        <v>9.4722095895320457</v>
      </c>
      <c r="H63" s="12"/>
      <c r="I63" s="12"/>
      <c r="J63" s="144">
        <v>5415843</v>
      </c>
      <c r="L63" s="12"/>
      <c r="M63" s="12"/>
    </row>
    <row r="64" spans="2:28" ht="15" thickBot="1" x14ac:dyDescent="0.25">
      <c r="B64" s="54" t="s">
        <v>188</v>
      </c>
      <c r="C64" s="101">
        <f t="shared" si="1"/>
        <v>5.1348467818774139</v>
      </c>
      <c r="D64" s="101">
        <f t="shared" si="1"/>
        <v>5.5152058027572224</v>
      </c>
      <c r="E64" s="101">
        <f t="shared" si="1"/>
        <v>2.567423390938707</v>
      </c>
      <c r="F64" s="101">
        <f t="shared" si="1"/>
        <v>2.6625131461586591</v>
      </c>
      <c r="G64" s="101">
        <f t="shared" ref="G64" si="11">+G16/$J64*100000</f>
        <v>1.711615593959138</v>
      </c>
      <c r="H64" s="12"/>
      <c r="I64" s="12"/>
      <c r="J64" s="144">
        <v>1051638</v>
      </c>
      <c r="L64" s="12"/>
      <c r="M64" s="12"/>
    </row>
    <row r="65" spans="2:28" ht="15" thickBot="1" x14ac:dyDescent="0.25">
      <c r="B65" s="54" t="s">
        <v>189</v>
      </c>
      <c r="C65" s="101">
        <f t="shared" si="1"/>
        <v>9.8777481240571454</v>
      </c>
      <c r="D65" s="101">
        <f t="shared" si="1"/>
        <v>10.062034469655226</v>
      </c>
      <c r="E65" s="101">
        <f t="shared" si="1"/>
        <v>6.0077348664974428</v>
      </c>
      <c r="F65" s="101">
        <f t="shared" si="1"/>
        <v>6.3394502885739881</v>
      </c>
      <c r="G65" s="101">
        <f t="shared" ref="G65:G66" si="12">+G17/$J65*100000</f>
        <v>4.2017286796362487</v>
      </c>
      <c r="H65" s="12"/>
      <c r="I65" s="12"/>
      <c r="J65" s="144">
        <v>2713169</v>
      </c>
      <c r="L65" s="12"/>
      <c r="M65" s="12"/>
    </row>
    <row r="66" spans="2:28" ht="15" thickBot="1" x14ac:dyDescent="0.25">
      <c r="B66" s="54" t="s">
        <v>190</v>
      </c>
      <c r="C66" s="101">
        <f t="shared" si="1"/>
        <v>8.6030171369579307</v>
      </c>
      <c r="D66" s="101">
        <f t="shared" si="1"/>
        <v>8.2947657085978737</v>
      </c>
      <c r="E66" s="101">
        <f t="shared" si="1"/>
        <v>5.1141714250645682</v>
      </c>
      <c r="F66" s="101">
        <f t="shared" si="1"/>
        <v>5.0441142822554648</v>
      </c>
      <c r="G66" s="220">
        <f t="shared" si="12"/>
        <v>6.3611885670666135</v>
      </c>
      <c r="H66" s="221" t="s">
        <v>343</v>
      </c>
      <c r="I66" s="12"/>
      <c r="J66" s="144">
        <v>7137031</v>
      </c>
      <c r="L66" s="12"/>
      <c r="M66" s="12"/>
    </row>
    <row r="67" spans="2:28" ht="15" thickBot="1" x14ac:dyDescent="0.25">
      <c r="B67" s="54" t="s">
        <v>191</v>
      </c>
      <c r="C67" s="101">
        <f t="shared" si="1"/>
        <v>8.1176084141213654</v>
      </c>
      <c r="D67" s="101">
        <f t="shared" si="1"/>
        <v>7.9288268230952887</v>
      </c>
      <c r="E67" s="101">
        <f t="shared" si="1"/>
        <v>4.4678309876171864</v>
      </c>
      <c r="F67" s="101">
        <f t="shared" si="1"/>
        <v>8.3063900051474437</v>
      </c>
      <c r="G67" s="101">
        <f t="shared" ref="G67" si="13">+G19/$J67*100000</f>
        <v>6.3556468978779694</v>
      </c>
      <c r="H67" s="12"/>
      <c r="I67" s="12"/>
      <c r="J67" s="144">
        <v>1589138</v>
      </c>
      <c r="L67" s="12"/>
      <c r="M67" s="12"/>
    </row>
    <row r="68" spans="2:28" ht="15" thickBot="1" x14ac:dyDescent="0.25">
      <c r="B68" s="54" t="s">
        <v>192</v>
      </c>
      <c r="C68" s="101">
        <f t="shared" si="1"/>
        <v>4.8280907095830283</v>
      </c>
      <c r="D68" s="101">
        <f t="shared" si="1"/>
        <v>7.0226773957571318</v>
      </c>
      <c r="E68" s="101">
        <f t="shared" si="1"/>
        <v>4.0965618141916602</v>
      </c>
      <c r="F68" s="101">
        <f t="shared" si="1"/>
        <v>3.8039502560351135</v>
      </c>
      <c r="G68" s="101">
        <f t="shared" ref="G68" si="14">+G20/$J68*100000</f>
        <v>2.7798098024871982</v>
      </c>
      <c r="H68" s="12"/>
      <c r="I68" s="12"/>
      <c r="J68" s="144">
        <v>683500</v>
      </c>
      <c r="L68" s="12"/>
      <c r="M68" s="12"/>
    </row>
    <row r="69" spans="2:28" ht="15" thickBot="1" x14ac:dyDescent="0.25">
      <c r="B69" s="54" t="s">
        <v>193</v>
      </c>
      <c r="C69" s="101">
        <f t="shared" si="1"/>
        <v>9.498997030782995</v>
      </c>
      <c r="D69" s="101">
        <f t="shared" si="1"/>
        <v>9.0530347288682993</v>
      </c>
      <c r="E69" s="101">
        <f t="shared" si="1"/>
        <v>7.3583779815924606</v>
      </c>
      <c r="F69" s="101">
        <f t="shared" si="1"/>
        <v>6.0204910758483763</v>
      </c>
      <c r="G69" s="101">
        <f t="shared" ref="G69" si="15">+G21/$J69*100000</f>
        <v>8.6962648873365431</v>
      </c>
      <c r="H69" s="12"/>
      <c r="I69" s="12"/>
      <c r="J69" s="144">
        <v>2242342</v>
      </c>
      <c r="L69" s="12"/>
      <c r="M69" s="12"/>
    </row>
    <row r="70" spans="2:28" ht="15" thickBot="1" x14ac:dyDescent="0.25">
      <c r="B70" s="54" t="s">
        <v>194</v>
      </c>
      <c r="C70" s="101">
        <f t="shared" si="1"/>
        <v>10.999553906980438</v>
      </c>
      <c r="D70" s="101">
        <f t="shared" si="1"/>
        <v>11.916183399228808</v>
      </c>
      <c r="E70" s="101">
        <f t="shared" si="1"/>
        <v>5.1942337894074297</v>
      </c>
      <c r="F70" s="101">
        <f t="shared" si="1"/>
        <v>3.9720611330762696</v>
      </c>
      <c r="G70" s="101">
        <f t="shared" ref="G70" si="16">+G22/$J70*100000</f>
        <v>0.91662949224836987</v>
      </c>
      <c r="H70" s="12"/>
      <c r="I70" s="12"/>
      <c r="J70" s="144">
        <v>327286</v>
      </c>
      <c r="L70" s="12"/>
      <c r="M70" s="12"/>
    </row>
    <row r="71" spans="2:28" ht="15" thickBot="1" x14ac:dyDescent="0.25">
      <c r="B71" s="56" t="s">
        <v>195</v>
      </c>
      <c r="C71" s="102">
        <f t="shared" si="1"/>
        <v>11.491516129637821</v>
      </c>
      <c r="D71" s="102">
        <f t="shared" si="1"/>
        <v>10.789075827595822</v>
      </c>
      <c r="E71" s="102">
        <f t="shared" si="1"/>
        <v>7.2911267293113102</v>
      </c>
      <c r="F71" s="102">
        <f t="shared" si="1"/>
        <v>7.7227712047690042</v>
      </c>
      <c r="G71" s="102">
        <f t="shared" ref="G71" si="17">+G23/$J71*100000</f>
        <v>5.2937530008962321</v>
      </c>
      <c r="H71" s="12"/>
      <c r="I71" s="12"/>
      <c r="J71" s="144">
        <v>49114494</v>
      </c>
      <c r="K71" s="12"/>
      <c r="L71" s="12"/>
      <c r="M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mergeCells count="1">
    <mergeCell ref="B24:G24"/>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topLeftCell="A2" zoomScaleNormal="100" workbookViewId="0">
      <selection activeCell="B24" sqref="B24:G24"/>
    </sheetView>
  </sheetViews>
  <sheetFormatPr baseColWidth="10" defaultColWidth="11.42578125" defaultRowHeight="12.75" x14ac:dyDescent="0.2"/>
  <cols>
    <col min="1" max="1" width="6.7109375" style="12" customWidth="1"/>
    <col min="2" max="2" width="34.5703125" customWidth="1"/>
    <col min="3" max="8" width="12.42578125" customWidth="1"/>
    <col min="9" max="9" width="12.28515625" customWidth="1"/>
    <col min="10" max="10" width="12.42578125" hidden="1" customWidth="1"/>
    <col min="11" max="11" width="11.42578125" customWidth="1"/>
    <col min="12" max="12" width="13.7109375" customWidth="1"/>
    <col min="13" max="13" width="15.85546875" customWidth="1"/>
    <col min="14" max="14" width="11.85546875" customWidth="1"/>
    <col min="15" max="15" width="0.140625" hidden="1" customWidth="1"/>
    <col min="16" max="16" width="15" hidden="1" customWidth="1"/>
    <col min="17" max="17" width="11.85546875" hidden="1" customWidth="1"/>
    <col min="18" max="18" width="14.140625" customWidth="1"/>
    <col min="19" max="19" width="12.85546875" customWidth="1"/>
    <col min="20" max="20" width="13.5703125" customWidth="1"/>
    <col min="21" max="22" width="12.42578125" customWidth="1"/>
    <col min="23" max="23" width="13.42578125" customWidth="1"/>
    <col min="24" max="61" width="12.425781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106</v>
      </c>
      <c r="D5" s="38" t="s">
        <v>302</v>
      </c>
      <c r="E5" s="38" t="s">
        <v>304</v>
      </c>
      <c r="F5" s="60" t="s">
        <v>311</v>
      </c>
      <c r="G5" s="38" t="s">
        <v>330</v>
      </c>
    </row>
    <row r="6" spans="1:13" ht="17.100000000000001" customHeight="1" thickBot="1" x14ac:dyDescent="0.25">
      <c r="B6" s="54" t="s">
        <v>178</v>
      </c>
      <c r="C6" s="40">
        <v>78</v>
      </c>
      <c r="D6" s="40">
        <v>51</v>
      </c>
      <c r="E6" s="40">
        <v>51</v>
      </c>
      <c r="F6" s="40">
        <v>89</v>
      </c>
      <c r="G6" s="40">
        <v>53</v>
      </c>
    </row>
    <row r="7" spans="1:13" ht="17.100000000000001" customHeight="1" thickBot="1" x14ac:dyDescent="0.25">
      <c r="B7" s="54" t="s">
        <v>179</v>
      </c>
      <c r="C7" s="40">
        <v>12</v>
      </c>
      <c r="D7" s="40">
        <v>8</v>
      </c>
      <c r="E7" s="40">
        <v>2</v>
      </c>
      <c r="F7" s="40">
        <v>0</v>
      </c>
      <c r="G7" s="40">
        <v>2</v>
      </c>
    </row>
    <row r="8" spans="1:13" ht="17.100000000000001" customHeight="1" thickBot="1" x14ac:dyDescent="0.25">
      <c r="B8" s="54" t="s">
        <v>180</v>
      </c>
      <c r="C8" s="40">
        <v>13</v>
      </c>
      <c r="D8" s="40">
        <v>10</v>
      </c>
      <c r="E8" s="40">
        <v>7</v>
      </c>
      <c r="F8" s="40">
        <v>11</v>
      </c>
      <c r="G8" s="40">
        <v>1</v>
      </c>
    </row>
    <row r="9" spans="1:13" ht="17.100000000000001" customHeight="1" thickBot="1" x14ac:dyDescent="0.25">
      <c r="B9" s="54" t="s">
        <v>181</v>
      </c>
      <c r="C9" s="40">
        <v>6</v>
      </c>
      <c r="D9" s="40">
        <v>10</v>
      </c>
      <c r="E9" s="40">
        <v>9</v>
      </c>
      <c r="F9" s="40">
        <v>6</v>
      </c>
      <c r="G9" s="40">
        <v>4</v>
      </c>
    </row>
    <row r="10" spans="1:13" ht="17.100000000000001" customHeight="1" thickBot="1" x14ac:dyDescent="0.25">
      <c r="B10" s="54" t="s">
        <v>182</v>
      </c>
      <c r="C10" s="40">
        <v>22</v>
      </c>
      <c r="D10" s="40">
        <v>24</v>
      </c>
      <c r="E10" s="40">
        <v>14</v>
      </c>
      <c r="F10" s="40">
        <v>13</v>
      </c>
      <c r="G10" s="40">
        <v>8</v>
      </c>
    </row>
    <row r="11" spans="1:13" ht="17.100000000000001" customHeight="1" thickBot="1" x14ac:dyDescent="0.25">
      <c r="A11" s="67"/>
      <c r="B11" s="54" t="s">
        <v>183</v>
      </c>
      <c r="C11" s="40">
        <v>4</v>
      </c>
      <c r="D11" s="40">
        <v>1</v>
      </c>
      <c r="E11" s="40">
        <v>13</v>
      </c>
      <c r="F11" s="40">
        <v>3</v>
      </c>
      <c r="G11" s="40">
        <v>0</v>
      </c>
    </row>
    <row r="12" spans="1:13" ht="17.100000000000001" customHeight="1" thickBot="1" x14ac:dyDescent="0.25">
      <c r="A12" s="67"/>
      <c r="B12" s="54" t="s">
        <v>184</v>
      </c>
      <c r="C12" s="40">
        <v>17</v>
      </c>
      <c r="D12" s="40">
        <v>24</v>
      </c>
      <c r="E12" s="40">
        <v>30</v>
      </c>
      <c r="F12" s="40">
        <v>26</v>
      </c>
      <c r="G12" s="40">
        <v>10</v>
      </c>
    </row>
    <row r="13" spans="1:13" ht="17.100000000000001" customHeight="1" thickBot="1" x14ac:dyDescent="0.25">
      <c r="A13" s="67"/>
      <c r="B13" s="54" t="s">
        <v>185</v>
      </c>
      <c r="C13" s="40">
        <v>19</v>
      </c>
      <c r="D13" s="40">
        <v>27</v>
      </c>
      <c r="E13" s="40">
        <v>24</v>
      </c>
      <c r="F13" s="40">
        <v>16</v>
      </c>
      <c r="G13" s="40">
        <v>6</v>
      </c>
    </row>
    <row r="14" spans="1:13" ht="17.100000000000001" customHeight="1" thickBot="1" x14ac:dyDescent="0.25">
      <c r="A14" s="67"/>
      <c r="B14" s="54" t="s">
        <v>186</v>
      </c>
      <c r="C14" s="40">
        <v>212</v>
      </c>
      <c r="D14" s="40">
        <v>183</v>
      </c>
      <c r="E14" s="40">
        <v>146</v>
      </c>
      <c r="F14" s="40">
        <v>198</v>
      </c>
      <c r="G14" s="40">
        <v>215</v>
      </c>
    </row>
    <row r="15" spans="1:13" ht="17.100000000000001" customHeight="1" thickBot="1" x14ac:dyDescent="0.25">
      <c r="A15" s="67"/>
      <c r="B15" s="54" t="s">
        <v>187</v>
      </c>
      <c r="C15" s="40">
        <v>49</v>
      </c>
      <c r="D15" s="40">
        <v>33</v>
      </c>
      <c r="E15" s="40">
        <v>37</v>
      </c>
      <c r="F15" s="40">
        <v>78</v>
      </c>
      <c r="G15" s="40">
        <v>70</v>
      </c>
    </row>
    <row r="16" spans="1:13" ht="17.100000000000001" customHeight="1" thickBot="1" x14ac:dyDescent="0.25">
      <c r="B16" s="54" t="s">
        <v>188</v>
      </c>
      <c r="C16" s="40">
        <v>5</v>
      </c>
      <c r="D16" s="40">
        <v>9</v>
      </c>
      <c r="E16" s="40">
        <v>15</v>
      </c>
      <c r="F16" s="40">
        <v>12</v>
      </c>
      <c r="G16" s="40">
        <v>3</v>
      </c>
    </row>
    <row r="17" spans="2:10" ht="17.100000000000001" customHeight="1" thickBot="1" x14ac:dyDescent="0.25">
      <c r="B17" s="54" t="s">
        <v>189</v>
      </c>
      <c r="C17" s="40">
        <v>13</v>
      </c>
      <c r="D17" s="40">
        <v>15</v>
      </c>
      <c r="E17" s="40">
        <v>9</v>
      </c>
      <c r="F17" s="40">
        <v>15</v>
      </c>
      <c r="G17" s="40">
        <v>9</v>
      </c>
    </row>
    <row r="18" spans="2:10" ht="17.100000000000001" customHeight="1" thickBot="1" x14ac:dyDescent="0.25">
      <c r="B18" s="54" t="s">
        <v>190</v>
      </c>
      <c r="C18" s="40">
        <v>20</v>
      </c>
      <c r="D18" s="40">
        <v>22</v>
      </c>
      <c r="E18" s="40">
        <v>28</v>
      </c>
      <c r="F18" s="40">
        <v>14</v>
      </c>
      <c r="G18" s="222">
        <v>21</v>
      </c>
      <c r="H18" s="218" t="s">
        <v>343</v>
      </c>
    </row>
    <row r="19" spans="2:10" ht="17.100000000000001" customHeight="1" thickBot="1" x14ac:dyDescent="0.25">
      <c r="B19" s="54" t="s">
        <v>191</v>
      </c>
      <c r="C19" s="40">
        <v>17</v>
      </c>
      <c r="D19" s="40">
        <v>15</v>
      </c>
      <c r="E19" s="40">
        <v>17</v>
      </c>
      <c r="F19" s="40">
        <v>19</v>
      </c>
      <c r="G19" s="40">
        <v>25</v>
      </c>
    </row>
    <row r="20" spans="2:10" ht="17.100000000000001" customHeight="1" thickBot="1" x14ac:dyDescent="0.25">
      <c r="B20" s="54" t="s">
        <v>192</v>
      </c>
      <c r="C20" s="40">
        <v>1</v>
      </c>
      <c r="D20" s="40">
        <v>0</v>
      </c>
      <c r="E20" s="40">
        <v>0</v>
      </c>
      <c r="F20" s="40">
        <v>1</v>
      </c>
      <c r="G20" s="40">
        <v>0</v>
      </c>
    </row>
    <row r="21" spans="2:10" ht="17.100000000000001" customHeight="1" thickBot="1" x14ac:dyDescent="0.25">
      <c r="B21" s="54" t="s">
        <v>193</v>
      </c>
      <c r="C21" s="40">
        <v>9</v>
      </c>
      <c r="D21" s="40">
        <v>8</v>
      </c>
      <c r="E21" s="40">
        <v>8</v>
      </c>
      <c r="F21" s="40">
        <v>17</v>
      </c>
      <c r="G21" s="40">
        <v>5</v>
      </c>
    </row>
    <row r="22" spans="2:10" ht="17.100000000000001" customHeight="1" thickBot="1" x14ac:dyDescent="0.25">
      <c r="B22" s="54" t="s">
        <v>194</v>
      </c>
      <c r="C22" s="40">
        <v>4</v>
      </c>
      <c r="D22" s="40">
        <v>4</v>
      </c>
      <c r="E22" s="40">
        <v>1</v>
      </c>
      <c r="F22" s="40">
        <v>3</v>
      </c>
      <c r="G22" s="40">
        <v>2</v>
      </c>
    </row>
    <row r="23" spans="2:10" ht="17.100000000000001" customHeight="1" thickBot="1" x14ac:dyDescent="0.25">
      <c r="B23" s="56" t="s">
        <v>195</v>
      </c>
      <c r="C23" s="57">
        <v>501</v>
      </c>
      <c r="D23" s="57">
        <v>444</v>
      </c>
      <c r="E23" s="57">
        <v>411</v>
      </c>
      <c r="F23" s="57">
        <v>521</v>
      </c>
      <c r="G23" s="57">
        <v>434</v>
      </c>
    </row>
    <row r="24" spans="2:10" ht="33.75" customHeight="1" x14ac:dyDescent="0.2">
      <c r="B24" s="224" t="s">
        <v>344</v>
      </c>
      <c r="C24" s="225"/>
      <c r="D24" s="225"/>
      <c r="E24" s="225"/>
      <c r="F24" s="225"/>
      <c r="G24" s="225"/>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331</v>
      </c>
    </row>
    <row r="30" spans="2:10" ht="17.100000000000001" customHeight="1" thickBot="1" x14ac:dyDescent="0.25">
      <c r="B30" s="54" t="s">
        <v>178</v>
      </c>
      <c r="C30" s="36">
        <f t="shared" ref="C30:C47" si="0">+(G6-C6)/C6</f>
        <v>-0.32051282051282054</v>
      </c>
    </row>
    <row r="31" spans="2:10" ht="17.100000000000001" customHeight="1" thickBot="1" x14ac:dyDescent="0.25">
      <c r="B31" s="54" t="s">
        <v>179</v>
      </c>
      <c r="C31" s="36">
        <f t="shared" si="0"/>
        <v>-0.83333333333333337</v>
      </c>
    </row>
    <row r="32" spans="2:10" ht="17.100000000000001" customHeight="1" thickBot="1" x14ac:dyDescent="0.25">
      <c r="B32" s="54" t="s">
        <v>180</v>
      </c>
      <c r="C32" s="36">
        <f t="shared" si="0"/>
        <v>-0.92307692307692313</v>
      </c>
    </row>
    <row r="33" spans="2:4" ht="17.100000000000001" customHeight="1" thickBot="1" x14ac:dyDescent="0.25">
      <c r="B33" s="54" t="s">
        <v>181</v>
      </c>
      <c r="C33" s="36">
        <f t="shared" si="0"/>
        <v>-0.33333333333333331</v>
      </c>
    </row>
    <row r="34" spans="2:4" ht="17.100000000000001" customHeight="1" thickBot="1" x14ac:dyDescent="0.25">
      <c r="B34" s="54" t="s">
        <v>182</v>
      </c>
      <c r="C34" s="36">
        <f t="shared" si="0"/>
        <v>-0.63636363636363635</v>
      </c>
    </row>
    <row r="35" spans="2:4" ht="17.100000000000001" customHeight="1" thickBot="1" x14ac:dyDescent="0.25">
      <c r="B35" s="54" t="s">
        <v>183</v>
      </c>
      <c r="C35" s="36">
        <f t="shared" si="0"/>
        <v>-1</v>
      </c>
    </row>
    <row r="36" spans="2:4" ht="17.100000000000001" customHeight="1" thickBot="1" x14ac:dyDescent="0.25">
      <c r="B36" s="54" t="s">
        <v>184</v>
      </c>
      <c r="C36" s="36">
        <f t="shared" si="0"/>
        <v>-0.41176470588235292</v>
      </c>
    </row>
    <row r="37" spans="2:4" ht="17.100000000000001" customHeight="1" thickBot="1" x14ac:dyDescent="0.25">
      <c r="B37" s="54" t="s">
        <v>185</v>
      </c>
      <c r="C37" s="36">
        <f t="shared" si="0"/>
        <v>-0.68421052631578949</v>
      </c>
    </row>
    <row r="38" spans="2:4" ht="17.100000000000001" customHeight="1" thickBot="1" x14ac:dyDescent="0.25">
      <c r="B38" s="54" t="s">
        <v>186</v>
      </c>
      <c r="C38" s="36">
        <f t="shared" si="0"/>
        <v>1.4150943396226415E-2</v>
      </c>
    </row>
    <row r="39" spans="2:4" ht="17.100000000000001" customHeight="1" thickBot="1" x14ac:dyDescent="0.25">
      <c r="B39" s="54" t="s">
        <v>187</v>
      </c>
      <c r="C39" s="36">
        <f t="shared" si="0"/>
        <v>0.42857142857142855</v>
      </c>
    </row>
    <row r="40" spans="2:4" ht="17.100000000000001" customHeight="1" thickBot="1" x14ac:dyDescent="0.25">
      <c r="B40" s="54" t="s">
        <v>188</v>
      </c>
      <c r="C40" s="36">
        <f t="shared" si="0"/>
        <v>-0.4</v>
      </c>
    </row>
    <row r="41" spans="2:4" ht="17.100000000000001" customHeight="1" thickBot="1" x14ac:dyDescent="0.25">
      <c r="B41" s="54" t="s">
        <v>189</v>
      </c>
      <c r="C41" s="36">
        <f t="shared" si="0"/>
        <v>-0.30769230769230771</v>
      </c>
    </row>
    <row r="42" spans="2:4" ht="17.100000000000001" customHeight="1" thickBot="1" x14ac:dyDescent="0.25">
      <c r="B42" s="54" t="s">
        <v>190</v>
      </c>
      <c r="C42" s="223">
        <f t="shared" si="0"/>
        <v>0.05</v>
      </c>
      <c r="D42" s="218" t="s">
        <v>343</v>
      </c>
    </row>
    <row r="43" spans="2:4" ht="17.100000000000001" customHeight="1" thickBot="1" x14ac:dyDescent="0.25">
      <c r="B43" s="54" t="s">
        <v>191</v>
      </c>
      <c r="C43" s="36">
        <f t="shared" si="0"/>
        <v>0.47058823529411764</v>
      </c>
    </row>
    <row r="44" spans="2:4" ht="17.100000000000001" customHeight="1" thickBot="1" x14ac:dyDescent="0.25">
      <c r="B44" s="54" t="s">
        <v>192</v>
      </c>
      <c r="C44" s="36">
        <f t="shared" si="0"/>
        <v>-1</v>
      </c>
    </row>
    <row r="45" spans="2:4" ht="17.100000000000001" customHeight="1" thickBot="1" x14ac:dyDescent="0.25">
      <c r="B45" s="54" t="s">
        <v>193</v>
      </c>
      <c r="C45" s="36">
        <f t="shared" si="0"/>
        <v>-0.44444444444444442</v>
      </c>
    </row>
    <row r="46" spans="2:4" ht="17.100000000000001" customHeight="1" thickBot="1" x14ac:dyDescent="0.25">
      <c r="B46" s="54" t="s">
        <v>194</v>
      </c>
      <c r="C46" s="36">
        <f t="shared" si="0"/>
        <v>-0.5</v>
      </c>
    </row>
    <row r="47" spans="2:4" ht="17.100000000000001" customHeight="1" thickBot="1" x14ac:dyDescent="0.25">
      <c r="B47" s="56" t="s">
        <v>195</v>
      </c>
      <c r="C47" s="65">
        <f t="shared" si="0"/>
        <v>-0.13373253493013973</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106</v>
      </c>
      <c r="D53" s="38" t="s">
        <v>302</v>
      </c>
      <c r="E53" s="38" t="s">
        <v>304</v>
      </c>
      <c r="F53" s="60" t="s">
        <v>311</v>
      </c>
      <c r="G53" s="38" t="s">
        <v>106</v>
      </c>
      <c r="H53" s="12"/>
      <c r="I53" s="115"/>
      <c r="J53" s="149">
        <v>45658</v>
      </c>
      <c r="K53" s="112"/>
      <c r="L53" s="12"/>
      <c r="M53" s="12"/>
    </row>
    <row r="54" spans="2:28" ht="15" thickBot="1" x14ac:dyDescent="0.25">
      <c r="B54" s="54" t="s">
        <v>178</v>
      </c>
      <c r="C54" s="101">
        <f t="shared" ref="C54:G63" si="1">+C6/$J54*100000</f>
        <v>0.88267375913892687</v>
      </c>
      <c r="D54" s="101">
        <f t="shared" si="1"/>
        <v>0.57713284251391372</v>
      </c>
      <c r="E54" s="101">
        <f t="shared" si="1"/>
        <v>0.57713284251391372</v>
      </c>
      <c r="F54" s="101">
        <f t="shared" si="1"/>
        <v>1.0071533918380062</v>
      </c>
      <c r="G54" s="101">
        <f t="shared" si="1"/>
        <v>0.59976550300465548</v>
      </c>
      <c r="H54" s="12"/>
      <c r="I54" s="12"/>
      <c r="J54" s="144">
        <v>8836787</v>
      </c>
      <c r="K54" s="12"/>
      <c r="L54" s="12"/>
      <c r="M54" s="12"/>
    </row>
    <row r="55" spans="2:28" ht="15" thickBot="1" x14ac:dyDescent="0.25">
      <c r="B55" s="54" t="s">
        <v>179</v>
      </c>
      <c r="C55" s="101">
        <f t="shared" si="1"/>
        <v>0.88312437629340923</v>
      </c>
      <c r="D55" s="101">
        <f t="shared" si="1"/>
        <v>0.58874958419560619</v>
      </c>
      <c r="E55" s="101">
        <f t="shared" si="1"/>
        <v>0.14718739604890155</v>
      </c>
      <c r="F55" s="101">
        <f t="shared" si="1"/>
        <v>0</v>
      </c>
      <c r="G55" s="101">
        <f t="shared" si="1"/>
        <v>0.14718739604890155</v>
      </c>
      <c r="H55" s="12"/>
      <c r="I55" s="12"/>
      <c r="J55" s="144">
        <v>1358812</v>
      </c>
      <c r="K55" s="12"/>
      <c r="L55" s="12"/>
      <c r="M55" s="12"/>
    </row>
    <row r="56" spans="2:28" ht="15" thickBot="1" x14ac:dyDescent="0.25">
      <c r="B56" s="54" t="s">
        <v>180</v>
      </c>
      <c r="C56" s="101">
        <f t="shared" si="1"/>
        <v>1.2826470678194704</v>
      </c>
      <c r="D56" s="101">
        <f t="shared" si="1"/>
        <v>0.9866515906303619</v>
      </c>
      <c r="E56" s="101">
        <f t="shared" si="1"/>
        <v>0.69065611344125333</v>
      </c>
      <c r="F56" s="101">
        <f t="shared" si="1"/>
        <v>1.085316749693398</v>
      </c>
      <c r="G56" s="101">
        <f t="shared" si="1"/>
        <v>9.866515906303619E-2</v>
      </c>
      <c r="H56" s="12"/>
      <c r="I56" s="12"/>
      <c r="J56" s="144">
        <v>1013529</v>
      </c>
      <c r="K56" s="12"/>
      <c r="L56" s="12"/>
      <c r="M56" s="12"/>
    </row>
    <row r="57" spans="2:28" ht="15" thickBot="1" x14ac:dyDescent="0.25">
      <c r="B57" s="54" t="s">
        <v>181</v>
      </c>
      <c r="C57" s="101">
        <f t="shared" si="1"/>
        <v>0.48485632091023695</v>
      </c>
      <c r="D57" s="101">
        <f t="shared" si="1"/>
        <v>0.80809386818372819</v>
      </c>
      <c r="E57" s="101">
        <f t="shared" si="1"/>
        <v>0.7272844813653554</v>
      </c>
      <c r="F57" s="101">
        <f t="shared" si="1"/>
        <v>0.48485632091023695</v>
      </c>
      <c r="G57" s="101">
        <f t="shared" si="1"/>
        <v>0.3232375472734913</v>
      </c>
      <c r="H57" s="12"/>
      <c r="I57" s="12"/>
      <c r="J57" s="144">
        <v>1237480</v>
      </c>
      <c r="K57" s="12"/>
      <c r="L57" s="12"/>
      <c r="M57" s="12"/>
    </row>
    <row r="58" spans="2:28" ht="15" thickBot="1" x14ac:dyDescent="0.25">
      <c r="B58" s="54" t="s">
        <v>182</v>
      </c>
      <c r="C58" s="101">
        <f t="shared" si="1"/>
        <v>0.97778820751865803</v>
      </c>
      <c r="D58" s="101">
        <f t="shared" si="1"/>
        <v>1.0666780445658086</v>
      </c>
      <c r="E58" s="101">
        <f t="shared" si="1"/>
        <v>0.62222885933005512</v>
      </c>
      <c r="F58" s="101">
        <f t="shared" si="1"/>
        <v>0.57778394080647966</v>
      </c>
      <c r="G58" s="101">
        <f t="shared" si="1"/>
        <v>0.35555934818860291</v>
      </c>
      <c r="H58" s="12"/>
      <c r="I58" s="12"/>
      <c r="J58" s="144">
        <v>2249976</v>
      </c>
      <c r="K58" s="12"/>
      <c r="L58" s="12"/>
      <c r="M58" s="12"/>
    </row>
    <row r="59" spans="2:28" ht="15" thickBot="1" x14ac:dyDescent="0.25">
      <c r="B59" s="54" t="s">
        <v>183</v>
      </c>
      <c r="C59" s="101">
        <f t="shared" si="1"/>
        <v>0.67344148803631199</v>
      </c>
      <c r="D59" s="101">
        <f t="shared" si="1"/>
        <v>0.168360372009078</v>
      </c>
      <c r="E59" s="101">
        <f t="shared" si="1"/>
        <v>2.1886848361180138</v>
      </c>
      <c r="F59" s="101">
        <f t="shared" si="1"/>
        <v>0.50508111602723393</v>
      </c>
      <c r="G59" s="101">
        <f t="shared" si="1"/>
        <v>0</v>
      </c>
      <c r="H59" s="12"/>
      <c r="I59" s="12"/>
      <c r="J59" s="144">
        <v>593964</v>
      </c>
      <c r="K59" s="12"/>
      <c r="L59" s="12"/>
      <c r="M59" s="12"/>
    </row>
    <row r="60" spans="2:28" ht="15" thickBot="1" x14ac:dyDescent="0.25">
      <c r="B60" s="54" t="s">
        <v>196</v>
      </c>
      <c r="C60" s="101">
        <f t="shared" si="1"/>
        <v>0.70877631853241607</v>
      </c>
      <c r="D60" s="101">
        <f t="shared" si="1"/>
        <v>1.0006253908692933</v>
      </c>
      <c r="E60" s="101">
        <f t="shared" si="1"/>
        <v>1.2507817385866167</v>
      </c>
      <c r="F60" s="101">
        <f t="shared" si="1"/>
        <v>1.084010840108401</v>
      </c>
      <c r="G60" s="101">
        <f t="shared" si="1"/>
        <v>0.41692724619553889</v>
      </c>
      <c r="H60" s="12"/>
      <c r="I60" s="12"/>
      <c r="J60" s="144">
        <v>2398500</v>
      </c>
      <c r="K60" s="12"/>
      <c r="L60" s="12"/>
      <c r="M60" s="12"/>
    </row>
    <row r="61" spans="2:28" ht="15" thickBot="1" x14ac:dyDescent="0.25">
      <c r="B61" s="54" t="s">
        <v>185</v>
      </c>
      <c r="C61" s="101">
        <f t="shared" si="1"/>
        <v>0.89655035734609778</v>
      </c>
      <c r="D61" s="101">
        <f t="shared" si="1"/>
        <v>1.2740452446497179</v>
      </c>
      <c r="E61" s="101">
        <f t="shared" si="1"/>
        <v>1.1324846619108602</v>
      </c>
      <c r="F61" s="101">
        <f t="shared" si="1"/>
        <v>0.75498977460724015</v>
      </c>
      <c r="G61" s="101">
        <f t="shared" si="1"/>
        <v>0.28312116547771504</v>
      </c>
      <c r="H61" s="12"/>
      <c r="I61" s="12"/>
      <c r="J61" s="144">
        <v>2119234</v>
      </c>
      <c r="K61" s="12"/>
      <c r="L61" s="12"/>
      <c r="M61" s="12"/>
    </row>
    <row r="62" spans="2:28" ht="15" thickBot="1" x14ac:dyDescent="0.25">
      <c r="B62" s="54" t="s">
        <v>186</v>
      </c>
      <c r="C62" s="101">
        <f t="shared" si="1"/>
        <v>2.6024196364837135</v>
      </c>
      <c r="D62" s="101">
        <f t="shared" si="1"/>
        <v>2.2464282711156587</v>
      </c>
      <c r="E62" s="101">
        <f t="shared" si="1"/>
        <v>1.7922323911633125</v>
      </c>
      <c r="F62" s="101">
        <f t="shared" si="1"/>
        <v>2.4305617359612044</v>
      </c>
      <c r="G62" s="101">
        <f t="shared" si="1"/>
        <v>2.6392463294528232</v>
      </c>
      <c r="H62" s="12"/>
      <c r="I62" s="12"/>
      <c r="J62" s="144">
        <v>8146265</v>
      </c>
      <c r="K62" s="12"/>
      <c r="L62" s="12"/>
      <c r="M62" s="12"/>
    </row>
    <row r="63" spans="2:28" ht="15" thickBot="1" x14ac:dyDescent="0.25">
      <c r="B63" s="54" t="s">
        <v>197</v>
      </c>
      <c r="C63" s="101">
        <f t="shared" si="1"/>
        <v>0.90475296274282691</v>
      </c>
      <c r="D63" s="101">
        <f t="shared" si="1"/>
        <v>0.60932342388802629</v>
      </c>
      <c r="E63" s="101">
        <f t="shared" si="1"/>
        <v>0.68318080860172647</v>
      </c>
      <c r="F63" s="101">
        <f t="shared" si="1"/>
        <v>1.440219001917153</v>
      </c>
      <c r="G63" s="101">
        <f t="shared" si="1"/>
        <v>1.2925042324897527</v>
      </c>
      <c r="H63" s="12"/>
      <c r="I63" s="12"/>
      <c r="J63" s="144">
        <v>5415843</v>
      </c>
      <c r="K63" s="12"/>
      <c r="L63" s="12"/>
      <c r="M63" s="12"/>
    </row>
    <row r="64" spans="2:28" ht="15" thickBot="1" x14ac:dyDescent="0.25">
      <c r="B64" s="54" t="s">
        <v>188</v>
      </c>
      <c r="C64" s="101">
        <f t="shared" ref="C64:G71" si="2">+C16/$J64*100000</f>
        <v>0.47544877609976055</v>
      </c>
      <c r="D64" s="101">
        <f t="shared" si="2"/>
        <v>0.85580779697956899</v>
      </c>
      <c r="E64" s="101">
        <f t="shared" si="2"/>
        <v>1.4263463282992817</v>
      </c>
      <c r="F64" s="101">
        <f t="shared" si="2"/>
        <v>1.1410770626394253</v>
      </c>
      <c r="G64" s="101">
        <f t="shared" si="2"/>
        <v>0.28526926565985633</v>
      </c>
      <c r="H64" s="12"/>
      <c r="I64" s="12"/>
      <c r="J64" s="144">
        <v>1051638</v>
      </c>
      <c r="K64" s="12"/>
      <c r="L64" s="12"/>
      <c r="M64" s="12"/>
    </row>
    <row r="65" spans="2:28" ht="15" thickBot="1" x14ac:dyDescent="0.25">
      <c r="B65" s="54" t="s">
        <v>189</v>
      </c>
      <c r="C65" s="101">
        <f t="shared" si="2"/>
        <v>0.47914449855501079</v>
      </c>
      <c r="D65" s="101">
        <f t="shared" si="2"/>
        <v>0.5528590367942432</v>
      </c>
      <c r="E65" s="101">
        <f t="shared" si="2"/>
        <v>0.33171542207654592</v>
      </c>
      <c r="F65" s="101">
        <f t="shared" si="2"/>
        <v>0.5528590367942432</v>
      </c>
      <c r="G65" s="101">
        <f t="shared" si="2"/>
        <v>0.33171542207654592</v>
      </c>
      <c r="H65" s="12"/>
      <c r="I65" s="12"/>
      <c r="J65" s="144">
        <v>2713169</v>
      </c>
      <c r="K65" s="12"/>
      <c r="L65" s="12"/>
      <c r="M65" s="12"/>
    </row>
    <row r="66" spans="2:28" ht="15" thickBot="1" x14ac:dyDescent="0.25">
      <c r="B66" s="54" t="s">
        <v>190</v>
      </c>
      <c r="C66" s="101">
        <f t="shared" si="2"/>
        <v>0.2802285712364147</v>
      </c>
      <c r="D66" s="101">
        <f t="shared" si="2"/>
        <v>0.30825142836005615</v>
      </c>
      <c r="E66" s="101">
        <f t="shared" si="2"/>
        <v>0.39231999973098053</v>
      </c>
      <c r="F66" s="101">
        <f t="shared" si="2"/>
        <v>0.19615999986549026</v>
      </c>
      <c r="G66" s="220">
        <f t="shared" si="2"/>
        <v>0.29423999979823545</v>
      </c>
      <c r="H66" s="221" t="s">
        <v>343</v>
      </c>
      <c r="I66" s="12"/>
      <c r="J66" s="144">
        <v>7137031</v>
      </c>
      <c r="K66" s="12"/>
      <c r="L66" s="12"/>
      <c r="M66" s="12"/>
    </row>
    <row r="67" spans="2:28" ht="15" thickBot="1" x14ac:dyDescent="0.25">
      <c r="B67" s="54" t="s">
        <v>191</v>
      </c>
      <c r="C67" s="101">
        <f t="shared" si="2"/>
        <v>1.069762349147777</v>
      </c>
      <c r="D67" s="101">
        <f t="shared" si="2"/>
        <v>0.9439079551303915</v>
      </c>
      <c r="E67" s="101">
        <f t="shared" si="2"/>
        <v>1.069762349147777</v>
      </c>
      <c r="F67" s="101">
        <f t="shared" si="2"/>
        <v>1.1956167431651625</v>
      </c>
      <c r="G67" s="101">
        <f t="shared" si="2"/>
        <v>1.5731799252173193</v>
      </c>
      <c r="H67" s="12"/>
      <c r="I67" s="12"/>
      <c r="J67" s="144">
        <v>1589138</v>
      </c>
      <c r="K67" s="12"/>
      <c r="L67" s="12"/>
      <c r="M67" s="12"/>
    </row>
    <row r="68" spans="2:28" ht="15" thickBot="1" x14ac:dyDescent="0.25">
      <c r="B68" s="54" t="s">
        <v>192</v>
      </c>
      <c r="C68" s="101">
        <f t="shared" si="2"/>
        <v>0.14630577907827361</v>
      </c>
      <c r="D68" s="101">
        <f t="shared" si="2"/>
        <v>0</v>
      </c>
      <c r="E68" s="101">
        <f t="shared" si="2"/>
        <v>0</v>
      </c>
      <c r="F68" s="101">
        <f t="shared" si="2"/>
        <v>0.14630577907827361</v>
      </c>
      <c r="G68" s="101">
        <f t="shared" si="2"/>
        <v>0</v>
      </c>
      <c r="H68" s="12"/>
      <c r="I68" s="12"/>
      <c r="J68" s="144">
        <v>683500</v>
      </c>
      <c r="K68" s="12"/>
      <c r="L68" s="12"/>
      <c r="M68" s="12"/>
    </row>
    <row r="69" spans="2:28" ht="15" thickBot="1" x14ac:dyDescent="0.25">
      <c r="B69" s="54" t="s">
        <v>193</v>
      </c>
      <c r="C69" s="101">
        <f t="shared" si="2"/>
        <v>0.40136607172322514</v>
      </c>
      <c r="D69" s="101">
        <f t="shared" si="2"/>
        <v>0.35676984153175567</v>
      </c>
      <c r="E69" s="101">
        <f t="shared" si="2"/>
        <v>0.35676984153175567</v>
      </c>
      <c r="F69" s="101">
        <f t="shared" si="2"/>
        <v>0.75813591325498064</v>
      </c>
      <c r="G69" s="101">
        <f t="shared" si="2"/>
        <v>0.22298115095734725</v>
      </c>
      <c r="H69" s="12"/>
      <c r="I69" s="12"/>
      <c r="J69" s="144">
        <v>2242342</v>
      </c>
      <c r="K69" s="12"/>
      <c r="L69" s="12"/>
      <c r="M69" s="12"/>
    </row>
    <row r="70" spans="2:28" ht="15" thickBot="1" x14ac:dyDescent="0.25">
      <c r="B70" s="54" t="s">
        <v>194</v>
      </c>
      <c r="C70" s="101">
        <f t="shared" si="2"/>
        <v>1.2221726563311599</v>
      </c>
      <c r="D70" s="101">
        <f t="shared" si="2"/>
        <v>1.2221726563311599</v>
      </c>
      <c r="E70" s="101">
        <f t="shared" si="2"/>
        <v>0.30554316408278998</v>
      </c>
      <c r="F70" s="101">
        <f t="shared" si="2"/>
        <v>0.91662949224836987</v>
      </c>
      <c r="G70" s="101">
        <f t="shared" si="2"/>
        <v>0.61108632816557995</v>
      </c>
      <c r="H70" s="12"/>
      <c r="I70" s="12"/>
      <c r="J70" s="144">
        <v>327286</v>
      </c>
      <c r="K70" s="12"/>
      <c r="L70" s="12"/>
      <c r="M70" s="12"/>
    </row>
    <row r="71" spans="2:28" ht="15" thickBot="1" x14ac:dyDescent="0.25">
      <c r="B71" s="56" t="s">
        <v>195</v>
      </c>
      <c r="C71" s="102">
        <f t="shared" si="2"/>
        <v>1.020065482095774</v>
      </c>
      <c r="D71" s="102">
        <f t="shared" si="2"/>
        <v>0.90401012784535661</v>
      </c>
      <c r="E71" s="102">
        <f t="shared" si="2"/>
        <v>0.83682018591090435</v>
      </c>
      <c r="F71" s="102">
        <f t="shared" si="2"/>
        <v>1.0607866590257449</v>
      </c>
      <c r="G71" s="102">
        <f t="shared" si="2"/>
        <v>0.88364953938037105</v>
      </c>
      <c r="H71" s="12"/>
      <c r="I71" s="12"/>
      <c r="J71" s="144">
        <v>49114494</v>
      </c>
      <c r="K71" s="12"/>
      <c r="L71" s="12"/>
      <c r="M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mergeCells count="1">
    <mergeCell ref="B24:G2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workbookViewId="0">
      <selection activeCell="L70" sqref="L70"/>
    </sheetView>
  </sheetViews>
  <sheetFormatPr baseColWidth="10" defaultColWidth="11.42578125" defaultRowHeight="12.75" x14ac:dyDescent="0.2"/>
  <cols>
    <col min="1" max="1" width="6.7109375" style="12" customWidth="1"/>
    <col min="2" max="2" width="32.85546875" bestFit="1" customWidth="1"/>
    <col min="3" max="8" width="12.42578125" customWidth="1"/>
    <col min="9" max="9" width="12.28515625" customWidth="1"/>
    <col min="10" max="10" width="12.42578125" hidden="1" customWidth="1"/>
    <col min="11" max="11" width="11.5703125" customWidth="1"/>
    <col min="12" max="12" width="17.140625" customWidth="1"/>
    <col min="13" max="13" width="13.85546875" customWidth="1"/>
    <col min="14" max="14" width="13.28515625" customWidth="1"/>
    <col min="15" max="15" width="15.140625" customWidth="1"/>
    <col min="16" max="16" width="15.85546875" customWidth="1"/>
    <col min="17" max="17" width="15.5703125" customWidth="1"/>
    <col min="18" max="18" width="15.85546875" customWidth="1"/>
    <col min="19" max="19" width="17.140625" customWidth="1"/>
    <col min="20" max="20" width="13.5703125" customWidth="1"/>
    <col min="21" max="21" width="12.140625" customWidth="1"/>
    <col min="22" max="22" width="12.42578125" customWidth="1"/>
    <col min="23" max="27" width="12.5703125" customWidth="1"/>
    <col min="28" max="32" width="12.42578125" customWidth="1"/>
    <col min="33" max="41" width="12.5703125" customWidth="1"/>
    <col min="42" max="42" width="12.42578125" customWidth="1"/>
  </cols>
  <sheetData>
    <row r="2" spans="1:20" ht="40.5" customHeight="1" x14ac:dyDescent="0.35">
      <c r="B2" s="10"/>
      <c r="T2" s="103" t="s">
        <v>232</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233</v>
      </c>
      <c r="D6" s="39" t="s">
        <v>302</v>
      </c>
      <c r="E6" s="39" t="s">
        <v>304</v>
      </c>
      <c r="F6" s="60" t="s">
        <v>311</v>
      </c>
      <c r="G6" s="39" t="s">
        <v>233</v>
      </c>
    </row>
    <row r="7" spans="1:20" ht="17.100000000000001" customHeight="1" thickBot="1" x14ac:dyDescent="0.25">
      <c r="B7" s="54" t="s">
        <v>178</v>
      </c>
      <c r="C7" s="93">
        <v>111</v>
      </c>
      <c r="D7" s="93">
        <v>105</v>
      </c>
      <c r="E7" s="93">
        <v>66</v>
      </c>
      <c r="F7" s="93">
        <v>57</v>
      </c>
      <c r="G7" s="93">
        <v>94</v>
      </c>
    </row>
    <row r="8" spans="1:20" ht="17.100000000000001" customHeight="1" thickBot="1" x14ac:dyDescent="0.25">
      <c r="B8" s="54" t="s">
        <v>179</v>
      </c>
      <c r="C8" s="93">
        <v>4</v>
      </c>
      <c r="D8" s="93">
        <v>6</v>
      </c>
      <c r="E8" s="93">
        <v>2</v>
      </c>
      <c r="F8" s="93">
        <v>3</v>
      </c>
      <c r="G8" s="93">
        <v>6</v>
      </c>
    </row>
    <row r="9" spans="1:20" ht="17.100000000000001" customHeight="1" thickBot="1" x14ac:dyDescent="0.25">
      <c r="B9" s="54" t="s">
        <v>180</v>
      </c>
      <c r="C9" s="93">
        <v>8</v>
      </c>
      <c r="D9" s="93">
        <v>18</v>
      </c>
      <c r="E9" s="93">
        <v>13</v>
      </c>
      <c r="F9" s="93">
        <v>7</v>
      </c>
      <c r="G9" s="93">
        <v>6</v>
      </c>
    </row>
    <row r="10" spans="1:20" ht="17.100000000000001" customHeight="1" thickBot="1" x14ac:dyDescent="0.25">
      <c r="B10" s="54" t="s">
        <v>181</v>
      </c>
      <c r="C10" s="93">
        <v>37</v>
      </c>
      <c r="D10" s="93">
        <v>27</v>
      </c>
      <c r="E10" s="93">
        <v>18</v>
      </c>
      <c r="F10" s="93">
        <v>25</v>
      </c>
      <c r="G10" s="93">
        <v>17</v>
      </c>
    </row>
    <row r="11" spans="1:20" ht="17.100000000000001" customHeight="1" thickBot="1" x14ac:dyDescent="0.25">
      <c r="A11" s="67"/>
      <c r="B11" s="54" t="s">
        <v>182</v>
      </c>
      <c r="C11" s="93">
        <v>39</v>
      </c>
      <c r="D11" s="93">
        <v>28</v>
      </c>
      <c r="E11" s="93">
        <v>24</v>
      </c>
      <c r="F11" s="93">
        <v>23</v>
      </c>
      <c r="G11" s="93">
        <v>53</v>
      </c>
    </row>
    <row r="12" spans="1:20" ht="17.100000000000001" customHeight="1" thickBot="1" x14ac:dyDescent="0.25">
      <c r="A12" s="67"/>
      <c r="B12" s="54" t="s">
        <v>183</v>
      </c>
      <c r="C12" s="93">
        <v>2</v>
      </c>
      <c r="D12" s="93">
        <v>5</v>
      </c>
      <c r="E12" s="93">
        <v>2</v>
      </c>
      <c r="F12" s="93">
        <v>1</v>
      </c>
      <c r="G12" s="93">
        <v>2</v>
      </c>
    </row>
    <row r="13" spans="1:20" ht="17.100000000000001" customHeight="1" thickBot="1" x14ac:dyDescent="0.25">
      <c r="A13" s="67"/>
      <c r="B13" s="54" t="s">
        <v>184</v>
      </c>
      <c r="C13" s="93">
        <v>20</v>
      </c>
      <c r="D13" s="93">
        <v>16</v>
      </c>
      <c r="E13" s="93">
        <v>16</v>
      </c>
      <c r="F13" s="93">
        <v>9</v>
      </c>
      <c r="G13" s="93">
        <v>24</v>
      </c>
    </row>
    <row r="14" spans="1:20" ht="17.100000000000001" customHeight="1" thickBot="1" x14ac:dyDescent="0.25">
      <c r="A14" s="67"/>
      <c r="B14" s="54" t="s">
        <v>185</v>
      </c>
      <c r="C14" s="93">
        <v>43</v>
      </c>
      <c r="D14" s="93">
        <v>28</v>
      </c>
      <c r="E14" s="93">
        <v>11</v>
      </c>
      <c r="F14" s="93">
        <v>38</v>
      </c>
      <c r="G14" s="93">
        <v>20</v>
      </c>
    </row>
    <row r="15" spans="1:20" ht="17.100000000000001" customHeight="1" thickBot="1" x14ac:dyDescent="0.25">
      <c r="A15" s="67"/>
      <c r="B15" s="54" t="s">
        <v>186</v>
      </c>
      <c r="C15" s="93">
        <v>122</v>
      </c>
      <c r="D15" s="93">
        <v>88</v>
      </c>
      <c r="E15" s="93">
        <v>56</v>
      </c>
      <c r="F15" s="93">
        <v>111</v>
      </c>
      <c r="G15" s="93">
        <v>88</v>
      </c>
    </row>
    <row r="16" spans="1:20" ht="17.100000000000001" customHeight="1" thickBot="1" x14ac:dyDescent="0.25">
      <c r="B16" s="54" t="s">
        <v>187</v>
      </c>
      <c r="C16" s="93">
        <v>72</v>
      </c>
      <c r="D16" s="93">
        <v>50</v>
      </c>
      <c r="E16" s="93">
        <v>36</v>
      </c>
      <c r="F16" s="93">
        <v>54</v>
      </c>
      <c r="G16" s="93">
        <v>64</v>
      </c>
    </row>
    <row r="17" spans="2:24" ht="17.100000000000001" customHeight="1" thickBot="1" x14ac:dyDescent="0.25">
      <c r="B17" s="54" t="s">
        <v>188</v>
      </c>
      <c r="C17" s="93">
        <v>12</v>
      </c>
      <c r="D17" s="93">
        <v>11</v>
      </c>
      <c r="E17" s="93">
        <v>6</v>
      </c>
      <c r="F17" s="93">
        <v>5</v>
      </c>
      <c r="G17" s="93">
        <v>7</v>
      </c>
    </row>
    <row r="18" spans="2:24" ht="17.100000000000001" customHeight="1" thickBot="1" x14ac:dyDescent="0.25">
      <c r="B18" s="54" t="s">
        <v>189</v>
      </c>
      <c r="C18" s="93">
        <v>22</v>
      </c>
      <c r="D18" s="93">
        <v>15</v>
      </c>
      <c r="E18" s="93">
        <v>11</v>
      </c>
      <c r="F18" s="93">
        <v>18</v>
      </c>
      <c r="G18" s="93">
        <v>26</v>
      </c>
    </row>
    <row r="19" spans="2:24" ht="17.100000000000001" customHeight="1" thickBot="1" x14ac:dyDescent="0.25">
      <c r="B19" s="54" t="s">
        <v>190</v>
      </c>
      <c r="C19" s="93">
        <v>66</v>
      </c>
      <c r="D19" s="93">
        <v>33</v>
      </c>
      <c r="E19" s="93">
        <v>33</v>
      </c>
      <c r="F19" s="93">
        <v>58</v>
      </c>
      <c r="G19" s="93">
        <v>28</v>
      </c>
    </row>
    <row r="20" spans="2:24" ht="17.100000000000001" customHeight="1" thickBot="1" x14ac:dyDescent="0.25">
      <c r="B20" s="54" t="s">
        <v>191</v>
      </c>
      <c r="C20" s="93">
        <v>16</v>
      </c>
      <c r="D20" s="93">
        <v>32</v>
      </c>
      <c r="E20" s="93">
        <v>12</v>
      </c>
      <c r="F20" s="93">
        <v>15</v>
      </c>
      <c r="G20" s="93">
        <v>15</v>
      </c>
    </row>
    <row r="21" spans="2:24" ht="17.100000000000001" customHeight="1" thickBot="1" x14ac:dyDescent="0.25">
      <c r="B21" s="54" t="s">
        <v>192</v>
      </c>
      <c r="C21" s="93">
        <v>1</v>
      </c>
      <c r="D21" s="93">
        <v>0</v>
      </c>
      <c r="E21" s="93">
        <v>0</v>
      </c>
      <c r="F21" s="93">
        <v>0</v>
      </c>
      <c r="G21" s="93">
        <v>0</v>
      </c>
    </row>
    <row r="22" spans="2:24" ht="17.100000000000001" customHeight="1" thickBot="1" x14ac:dyDescent="0.25">
      <c r="B22" s="54" t="s">
        <v>193</v>
      </c>
      <c r="C22" s="93">
        <v>17</v>
      </c>
      <c r="D22" s="93">
        <v>17</v>
      </c>
      <c r="E22" s="93">
        <v>14</v>
      </c>
      <c r="F22" s="93">
        <v>17</v>
      </c>
      <c r="G22" s="93">
        <v>8</v>
      </c>
    </row>
    <row r="23" spans="2:24" ht="17.100000000000001" customHeight="1" thickBot="1" x14ac:dyDescent="0.25">
      <c r="B23" s="54" t="s">
        <v>194</v>
      </c>
      <c r="C23" s="93">
        <v>0</v>
      </c>
      <c r="D23" s="93">
        <v>8</v>
      </c>
      <c r="E23" s="93">
        <v>2</v>
      </c>
      <c r="F23" s="93">
        <v>3</v>
      </c>
      <c r="G23" s="93">
        <v>2</v>
      </c>
    </row>
    <row r="24" spans="2:24" ht="17.100000000000001" customHeight="1" thickBot="1" x14ac:dyDescent="0.25">
      <c r="B24" s="56" t="s">
        <v>195</v>
      </c>
      <c r="C24" s="96">
        <v>592</v>
      </c>
      <c r="D24" s="96">
        <v>487</v>
      </c>
      <c r="E24" s="96">
        <v>322</v>
      </c>
      <c r="F24" s="96">
        <v>444</v>
      </c>
      <c r="G24" s="96">
        <v>460</v>
      </c>
    </row>
    <row r="25" spans="2:24" x14ac:dyDescent="0.2">
      <c r="C25" s="97"/>
      <c r="D25" s="97"/>
      <c r="E25" s="97"/>
      <c r="F25" s="97"/>
      <c r="G25" s="97"/>
      <c r="H25" s="97"/>
      <c r="I25" s="97"/>
      <c r="J25" s="97"/>
      <c r="K25" s="97"/>
      <c r="L25" s="97"/>
      <c r="M25" s="97"/>
      <c r="N25" s="97"/>
      <c r="O25" s="97"/>
      <c r="P25" s="97"/>
      <c r="Q25" s="97"/>
      <c r="X25" s="92"/>
    </row>
    <row r="27" spans="2:24" ht="39" customHeight="1" x14ac:dyDescent="0.2">
      <c r="B27" s="94"/>
      <c r="C27" s="39" t="s">
        <v>334</v>
      </c>
      <c r="S27" t="s">
        <v>234</v>
      </c>
    </row>
    <row r="28" spans="2:24" ht="15" thickBot="1" x14ac:dyDescent="0.25">
      <c r="B28" s="54" t="s">
        <v>178</v>
      </c>
      <c r="C28" s="36">
        <f t="shared" ref="C28:C45" si="0">+(G7-C7)/C7</f>
        <v>-0.15315315315315314</v>
      </c>
    </row>
    <row r="29" spans="2:24" ht="15" thickBot="1" x14ac:dyDescent="0.25">
      <c r="B29" s="54" t="s">
        <v>179</v>
      </c>
      <c r="C29" s="36">
        <f t="shared" si="0"/>
        <v>0.5</v>
      </c>
    </row>
    <row r="30" spans="2:24" ht="15" thickBot="1" x14ac:dyDescent="0.25">
      <c r="B30" s="54" t="s">
        <v>180</v>
      </c>
      <c r="C30" s="36">
        <f t="shared" si="0"/>
        <v>-0.25</v>
      </c>
    </row>
    <row r="31" spans="2:24" ht="15" thickBot="1" x14ac:dyDescent="0.25">
      <c r="B31" s="54" t="s">
        <v>181</v>
      </c>
      <c r="C31" s="36">
        <f t="shared" si="0"/>
        <v>-0.54054054054054057</v>
      </c>
    </row>
    <row r="32" spans="2:24" ht="15" thickBot="1" x14ac:dyDescent="0.25">
      <c r="B32" s="54" t="s">
        <v>182</v>
      </c>
      <c r="C32" s="36">
        <f t="shared" si="0"/>
        <v>0.35897435897435898</v>
      </c>
    </row>
    <row r="33" spans="2:27" ht="15" thickBot="1" x14ac:dyDescent="0.25">
      <c r="B33" s="54" t="s">
        <v>183</v>
      </c>
      <c r="C33" s="36">
        <f t="shared" si="0"/>
        <v>0</v>
      </c>
    </row>
    <row r="34" spans="2:27" ht="15" thickBot="1" x14ac:dyDescent="0.25">
      <c r="B34" s="54" t="s">
        <v>184</v>
      </c>
      <c r="C34" s="36">
        <f t="shared" si="0"/>
        <v>0.2</v>
      </c>
    </row>
    <row r="35" spans="2:27" ht="15" thickBot="1" x14ac:dyDescent="0.25">
      <c r="B35" s="54" t="s">
        <v>185</v>
      </c>
      <c r="C35" s="36">
        <f t="shared" si="0"/>
        <v>-0.53488372093023251</v>
      </c>
    </row>
    <row r="36" spans="2:27" ht="15" thickBot="1" x14ac:dyDescent="0.25">
      <c r="B36" s="54" t="s">
        <v>186</v>
      </c>
      <c r="C36" s="36">
        <f t="shared" si="0"/>
        <v>-0.27868852459016391</v>
      </c>
    </row>
    <row r="37" spans="2:27" ht="15" thickBot="1" x14ac:dyDescent="0.25">
      <c r="B37" s="54" t="s">
        <v>187</v>
      </c>
      <c r="C37" s="36">
        <f t="shared" si="0"/>
        <v>-0.1111111111111111</v>
      </c>
    </row>
    <row r="38" spans="2:27" ht="15" thickBot="1" x14ac:dyDescent="0.25">
      <c r="B38" s="54" t="s">
        <v>188</v>
      </c>
      <c r="C38" s="36">
        <f t="shared" si="0"/>
        <v>-0.41666666666666669</v>
      </c>
    </row>
    <row r="39" spans="2:27" ht="15" thickBot="1" x14ac:dyDescent="0.25">
      <c r="B39" s="54" t="s">
        <v>189</v>
      </c>
      <c r="C39" s="36">
        <f t="shared" si="0"/>
        <v>0.18181818181818182</v>
      </c>
    </row>
    <row r="40" spans="2:27" ht="15" thickBot="1" x14ac:dyDescent="0.25">
      <c r="B40" s="54" t="s">
        <v>190</v>
      </c>
      <c r="C40" s="36">
        <f t="shared" si="0"/>
        <v>-0.5757575757575758</v>
      </c>
    </row>
    <row r="41" spans="2:27" ht="15" thickBot="1" x14ac:dyDescent="0.25">
      <c r="B41" s="54" t="s">
        <v>191</v>
      </c>
      <c r="C41" s="36">
        <f t="shared" si="0"/>
        <v>-6.25E-2</v>
      </c>
    </row>
    <row r="42" spans="2:27" ht="15" thickBot="1" x14ac:dyDescent="0.25">
      <c r="B42" s="54" t="s">
        <v>192</v>
      </c>
      <c r="C42" s="36">
        <f t="shared" si="0"/>
        <v>-1</v>
      </c>
    </row>
    <row r="43" spans="2:27" ht="15" thickBot="1" x14ac:dyDescent="0.25">
      <c r="B43" s="54" t="s">
        <v>193</v>
      </c>
      <c r="C43" s="36">
        <f t="shared" si="0"/>
        <v>-0.52941176470588236</v>
      </c>
    </row>
    <row r="44" spans="2:27" ht="15" thickBot="1" x14ac:dyDescent="0.25">
      <c r="B44" s="54" t="s">
        <v>194</v>
      </c>
      <c r="C44" s="36" t="s">
        <v>303</v>
      </c>
    </row>
    <row r="45" spans="2:27" ht="15" thickBot="1" x14ac:dyDescent="0.25">
      <c r="B45" s="56" t="s">
        <v>195</v>
      </c>
      <c r="C45" s="65">
        <f t="shared" si="0"/>
        <v>-0.22297297297297297</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106</v>
      </c>
      <c r="D51" s="38" t="s">
        <v>302</v>
      </c>
      <c r="E51" s="38" t="s">
        <v>304</v>
      </c>
      <c r="F51" s="60" t="s">
        <v>311</v>
      </c>
      <c r="G51" s="38" t="s">
        <v>330</v>
      </c>
      <c r="H51" s="12"/>
      <c r="I51" s="115"/>
      <c r="J51" s="149">
        <v>45658</v>
      </c>
      <c r="K51" s="12"/>
      <c r="L51" s="12"/>
    </row>
    <row r="52" spans="2:27" ht="15" thickBot="1" x14ac:dyDescent="0.25">
      <c r="B52" s="54" t="s">
        <v>178</v>
      </c>
      <c r="C52" s="101">
        <f t="shared" ref="C52:G69" si="1">+C7/$J52*100000</f>
        <v>1.2561126572361652</v>
      </c>
      <c r="D52" s="101">
        <f t="shared" si="1"/>
        <v>1.18821467576394</v>
      </c>
      <c r="E52" s="101">
        <f t="shared" si="1"/>
        <v>0.74687779619447658</v>
      </c>
      <c r="F52" s="101">
        <f t="shared" si="1"/>
        <v>0.64503082398613887</v>
      </c>
      <c r="G52" s="101">
        <f t="shared" si="1"/>
        <v>1.0637350430648604</v>
      </c>
      <c r="H52" s="12"/>
      <c r="I52" s="12"/>
      <c r="J52" s="144">
        <v>8836787</v>
      </c>
      <c r="K52" s="12"/>
      <c r="L52" s="12"/>
    </row>
    <row r="53" spans="2:27" ht="15" thickBot="1" x14ac:dyDescent="0.25">
      <c r="B53" s="54" t="s">
        <v>179</v>
      </c>
      <c r="C53" s="101">
        <f t="shared" si="1"/>
        <v>0.2943747920978031</v>
      </c>
      <c r="D53" s="101">
        <f t="shared" si="1"/>
        <v>0.44156218814670462</v>
      </c>
      <c r="E53" s="101">
        <f t="shared" si="1"/>
        <v>0.14718739604890155</v>
      </c>
      <c r="F53" s="101">
        <f t="shared" si="1"/>
        <v>0.22078109407335231</v>
      </c>
      <c r="G53" s="101">
        <f t="shared" ref="G53" si="2">+G8/$J53*100000</f>
        <v>0.44156218814670462</v>
      </c>
      <c r="H53" s="12"/>
      <c r="I53" s="12"/>
      <c r="J53" s="144">
        <v>1358812</v>
      </c>
      <c r="K53" s="12"/>
      <c r="L53" s="12"/>
    </row>
    <row r="54" spans="2:27" ht="15" thickBot="1" x14ac:dyDescent="0.25">
      <c r="B54" s="54" t="s">
        <v>180</v>
      </c>
      <c r="C54" s="101">
        <f t="shared" si="1"/>
        <v>0.78932127250428952</v>
      </c>
      <c r="D54" s="101">
        <f t="shared" si="1"/>
        <v>1.7759728631346512</v>
      </c>
      <c r="E54" s="101">
        <f t="shared" si="1"/>
        <v>1.2826470678194704</v>
      </c>
      <c r="F54" s="101">
        <f t="shared" si="1"/>
        <v>0.69065611344125333</v>
      </c>
      <c r="G54" s="101">
        <f t="shared" ref="G54" si="3">+G9/$J54*100000</f>
        <v>0.59199095437821703</v>
      </c>
      <c r="H54" s="12"/>
      <c r="I54" s="12"/>
      <c r="J54" s="144">
        <v>1013529</v>
      </c>
      <c r="K54" s="12"/>
      <c r="L54" s="12"/>
    </row>
    <row r="55" spans="2:27" ht="15" thickBot="1" x14ac:dyDescent="0.25">
      <c r="B55" s="54" t="s">
        <v>181</v>
      </c>
      <c r="C55" s="101">
        <f t="shared" si="1"/>
        <v>2.9899473122797944</v>
      </c>
      <c r="D55" s="101">
        <f t="shared" si="1"/>
        <v>2.181853444096066</v>
      </c>
      <c r="E55" s="101">
        <f t="shared" si="1"/>
        <v>1.4545689627307108</v>
      </c>
      <c r="F55" s="101">
        <f t="shared" si="1"/>
        <v>2.0202346704593204</v>
      </c>
      <c r="G55" s="101">
        <f t="shared" ref="G55" si="4">+G10/$J55*100000</f>
        <v>1.373759575912338</v>
      </c>
      <c r="H55" s="12"/>
      <c r="I55" s="12"/>
      <c r="J55" s="144">
        <v>1237480</v>
      </c>
      <c r="K55" s="12"/>
      <c r="L55" s="12"/>
    </row>
    <row r="56" spans="2:27" ht="15" thickBot="1" x14ac:dyDescent="0.25">
      <c r="B56" s="54" t="s">
        <v>182</v>
      </c>
      <c r="C56" s="101">
        <f t="shared" si="1"/>
        <v>1.7333518224194391</v>
      </c>
      <c r="D56" s="101">
        <f t="shared" si="1"/>
        <v>1.2444577186601102</v>
      </c>
      <c r="E56" s="101">
        <f t="shared" si="1"/>
        <v>1.0666780445658086</v>
      </c>
      <c r="F56" s="101">
        <f t="shared" si="1"/>
        <v>1.0222331260422333</v>
      </c>
      <c r="G56" s="101">
        <f t="shared" ref="G56" si="5">+G11/$J56*100000</f>
        <v>2.3555806817494944</v>
      </c>
      <c r="H56" s="12"/>
      <c r="I56" s="12"/>
      <c r="J56" s="144">
        <v>2249976</v>
      </c>
      <c r="K56" s="12"/>
      <c r="L56" s="12"/>
    </row>
    <row r="57" spans="2:27" ht="15" thickBot="1" x14ac:dyDescent="0.25">
      <c r="B57" s="54" t="s">
        <v>183</v>
      </c>
      <c r="C57" s="101">
        <f t="shared" si="1"/>
        <v>0.33672074401815599</v>
      </c>
      <c r="D57" s="101">
        <f t="shared" si="1"/>
        <v>0.84180186004538993</v>
      </c>
      <c r="E57" s="101">
        <f t="shared" si="1"/>
        <v>0.33672074401815599</v>
      </c>
      <c r="F57" s="101">
        <f t="shared" si="1"/>
        <v>0.168360372009078</v>
      </c>
      <c r="G57" s="101">
        <f t="shared" ref="G57" si="6">+G12/$J57*100000</f>
        <v>0.33672074401815599</v>
      </c>
      <c r="H57" s="12"/>
      <c r="I57" s="12"/>
      <c r="J57" s="144">
        <v>593964</v>
      </c>
      <c r="K57" s="12"/>
      <c r="L57" s="12"/>
    </row>
    <row r="58" spans="2:27" ht="15" thickBot="1" x14ac:dyDescent="0.25">
      <c r="B58" s="54" t="s">
        <v>196</v>
      </c>
      <c r="C58" s="101">
        <f t="shared" si="1"/>
        <v>0.83385449239107778</v>
      </c>
      <c r="D58" s="101">
        <f t="shared" si="1"/>
        <v>0.6670835939128622</v>
      </c>
      <c r="E58" s="101">
        <f t="shared" si="1"/>
        <v>0.6670835939128622</v>
      </c>
      <c r="F58" s="101">
        <f t="shared" si="1"/>
        <v>0.37523452157598497</v>
      </c>
      <c r="G58" s="101">
        <f t="shared" ref="G58" si="7">+G13/$J58*100000</f>
        <v>1.0006253908692933</v>
      </c>
      <c r="H58" s="12"/>
      <c r="I58" s="12"/>
      <c r="J58" s="144">
        <v>2398500</v>
      </c>
      <c r="K58" s="12"/>
      <c r="L58" s="12"/>
    </row>
    <row r="59" spans="2:27" ht="15" thickBot="1" x14ac:dyDescent="0.25">
      <c r="B59" s="54" t="s">
        <v>185</v>
      </c>
      <c r="C59" s="101">
        <f t="shared" si="1"/>
        <v>2.0290350192569582</v>
      </c>
      <c r="D59" s="101">
        <f t="shared" si="1"/>
        <v>1.3212321055626703</v>
      </c>
      <c r="E59" s="101">
        <f t="shared" si="1"/>
        <v>0.51905547004247765</v>
      </c>
      <c r="F59" s="101">
        <f t="shared" si="1"/>
        <v>1.7931007146921956</v>
      </c>
      <c r="G59" s="101">
        <f t="shared" ref="G59" si="8">+G14/$J59*100000</f>
        <v>0.94373721825905021</v>
      </c>
      <c r="H59" s="12"/>
      <c r="I59" s="12"/>
      <c r="J59" s="144">
        <v>2119234</v>
      </c>
      <c r="K59" s="12"/>
      <c r="L59" s="12"/>
    </row>
    <row r="60" spans="2:27" ht="15" thickBot="1" x14ac:dyDescent="0.25">
      <c r="B60" s="54" t="s">
        <v>186</v>
      </c>
      <c r="C60" s="101">
        <f t="shared" si="1"/>
        <v>1.497618847410439</v>
      </c>
      <c r="D60" s="101">
        <f t="shared" si="1"/>
        <v>1.0802496604272021</v>
      </c>
      <c r="E60" s="101">
        <f t="shared" si="1"/>
        <v>0.68743160209003762</v>
      </c>
      <c r="F60" s="101">
        <f t="shared" si="1"/>
        <v>1.3625876398570389</v>
      </c>
      <c r="G60" s="101">
        <f t="shared" ref="G60" si="9">+G15/$J60*100000</f>
        <v>1.0802496604272021</v>
      </c>
      <c r="H60" s="12"/>
      <c r="I60" s="12"/>
      <c r="J60" s="144">
        <v>8146265</v>
      </c>
      <c r="K60" s="12"/>
      <c r="L60" s="12"/>
    </row>
    <row r="61" spans="2:27" ht="15" thickBot="1" x14ac:dyDescent="0.25">
      <c r="B61" s="54" t="s">
        <v>197</v>
      </c>
      <c r="C61" s="101">
        <f t="shared" si="1"/>
        <v>1.3294329248466028</v>
      </c>
      <c r="D61" s="101">
        <f t="shared" si="1"/>
        <v>0.92321730892125198</v>
      </c>
      <c r="E61" s="101">
        <f t="shared" si="1"/>
        <v>0.6647164624233014</v>
      </c>
      <c r="F61" s="101">
        <f t="shared" si="1"/>
        <v>0.99707469363495205</v>
      </c>
      <c r="G61" s="101">
        <f t="shared" ref="G61" si="10">+G16/$J61*100000</f>
        <v>1.1817181554192024</v>
      </c>
      <c r="H61" s="12"/>
      <c r="I61" s="12"/>
      <c r="J61" s="144">
        <v>5415843</v>
      </c>
      <c r="K61" s="12"/>
      <c r="L61" s="12"/>
    </row>
    <row r="62" spans="2:27" ht="15" thickBot="1" x14ac:dyDescent="0.25">
      <c r="B62" s="54" t="s">
        <v>188</v>
      </c>
      <c r="C62" s="101">
        <f t="shared" si="1"/>
        <v>1.1410770626394253</v>
      </c>
      <c r="D62" s="101">
        <f t="shared" si="1"/>
        <v>1.0459873074194732</v>
      </c>
      <c r="E62" s="101">
        <f t="shared" si="1"/>
        <v>0.57053853131971266</v>
      </c>
      <c r="F62" s="101">
        <f t="shared" si="1"/>
        <v>0.47544877609976055</v>
      </c>
      <c r="G62" s="101">
        <f t="shared" ref="G62" si="11">+G17/$J62*100000</f>
        <v>0.66562828653966477</v>
      </c>
      <c r="H62" s="12"/>
      <c r="I62" s="12"/>
      <c r="J62" s="144">
        <v>1051638</v>
      </c>
      <c r="K62" s="12"/>
      <c r="L62" s="12"/>
    </row>
    <row r="63" spans="2:27" ht="15" thickBot="1" x14ac:dyDescent="0.25">
      <c r="B63" s="54" t="s">
        <v>189</v>
      </c>
      <c r="C63" s="101">
        <f t="shared" si="1"/>
        <v>0.81085992063155665</v>
      </c>
      <c r="D63" s="101">
        <f t="shared" si="1"/>
        <v>0.5528590367942432</v>
      </c>
      <c r="E63" s="101">
        <f t="shared" si="1"/>
        <v>0.40542996031577833</v>
      </c>
      <c r="F63" s="101">
        <f t="shared" si="1"/>
        <v>0.66343084415309184</v>
      </c>
      <c r="G63" s="101">
        <f t="shared" ref="G63" si="12">+G18/$J63*100000</f>
        <v>0.95828899711002158</v>
      </c>
      <c r="H63" s="12"/>
      <c r="I63" s="12"/>
      <c r="J63" s="144">
        <v>2713169</v>
      </c>
      <c r="K63" s="12"/>
      <c r="L63" s="12"/>
    </row>
    <row r="64" spans="2:27" ht="15" thickBot="1" x14ac:dyDescent="0.25">
      <c r="B64" s="54" t="s">
        <v>190</v>
      </c>
      <c r="C64" s="101">
        <f t="shared" si="1"/>
        <v>0.92475428508016855</v>
      </c>
      <c r="D64" s="101">
        <f t="shared" si="1"/>
        <v>0.46237714254008427</v>
      </c>
      <c r="E64" s="101">
        <f t="shared" si="1"/>
        <v>0.46237714254008427</v>
      </c>
      <c r="F64" s="101">
        <f t="shared" si="1"/>
        <v>0.81266285658560267</v>
      </c>
      <c r="G64" s="101">
        <f t="shared" ref="G64" si="13">+G19/$J64*100000</f>
        <v>0.39231999973098053</v>
      </c>
      <c r="H64" s="12"/>
      <c r="I64" s="12"/>
      <c r="J64" s="144">
        <v>7137031</v>
      </c>
      <c r="K64" s="12"/>
      <c r="L64" s="12"/>
    </row>
    <row r="65" spans="2:27" ht="15" thickBot="1" x14ac:dyDescent="0.25">
      <c r="B65" s="54" t="s">
        <v>191</v>
      </c>
      <c r="C65" s="101">
        <f t="shared" si="1"/>
        <v>1.0068351521390841</v>
      </c>
      <c r="D65" s="101">
        <f t="shared" si="1"/>
        <v>2.0136703042781683</v>
      </c>
      <c r="E65" s="101">
        <f t="shared" si="1"/>
        <v>0.75512636410431311</v>
      </c>
      <c r="F65" s="101">
        <f t="shared" si="1"/>
        <v>0.9439079551303915</v>
      </c>
      <c r="G65" s="101">
        <f t="shared" ref="G65" si="14">+G20/$J65*100000</f>
        <v>0.9439079551303915</v>
      </c>
      <c r="H65" s="12"/>
      <c r="I65" s="12"/>
      <c r="J65" s="144">
        <v>1589138</v>
      </c>
      <c r="K65" s="12"/>
      <c r="L65" s="12"/>
    </row>
    <row r="66" spans="2:27" ht="15" thickBot="1" x14ac:dyDescent="0.25">
      <c r="B66" s="54" t="s">
        <v>192</v>
      </c>
      <c r="C66" s="101">
        <f t="shared" si="1"/>
        <v>0.14630577907827361</v>
      </c>
      <c r="D66" s="101">
        <f t="shared" si="1"/>
        <v>0</v>
      </c>
      <c r="E66" s="101">
        <f t="shared" si="1"/>
        <v>0</v>
      </c>
      <c r="F66" s="101">
        <f t="shared" si="1"/>
        <v>0</v>
      </c>
      <c r="G66" s="101">
        <f t="shared" ref="G66" si="15">+G21/$J66*100000</f>
        <v>0</v>
      </c>
      <c r="H66" s="12"/>
      <c r="I66" s="12"/>
      <c r="J66" s="144">
        <v>683500</v>
      </c>
      <c r="K66" s="12"/>
      <c r="L66" s="12"/>
    </row>
    <row r="67" spans="2:27" ht="15" thickBot="1" x14ac:dyDescent="0.25">
      <c r="B67" s="54" t="s">
        <v>193</v>
      </c>
      <c r="C67" s="101">
        <f t="shared" si="1"/>
        <v>0.75813591325498064</v>
      </c>
      <c r="D67" s="101">
        <f t="shared" si="1"/>
        <v>0.75813591325498064</v>
      </c>
      <c r="E67" s="101">
        <f t="shared" si="1"/>
        <v>0.6243472226805723</v>
      </c>
      <c r="F67" s="101">
        <f t="shared" si="1"/>
        <v>0.75813591325498064</v>
      </c>
      <c r="G67" s="101">
        <f t="shared" ref="G67" si="16">+G22/$J67*100000</f>
        <v>0.35676984153175567</v>
      </c>
      <c r="H67" s="12"/>
      <c r="I67" s="12"/>
      <c r="J67" s="144">
        <v>2242342</v>
      </c>
      <c r="K67" s="12"/>
      <c r="L67" s="12"/>
    </row>
    <row r="68" spans="2:27" ht="15" thickBot="1" x14ac:dyDescent="0.25">
      <c r="B68" s="54" t="s">
        <v>194</v>
      </c>
      <c r="C68" s="101">
        <f t="shared" si="1"/>
        <v>0</v>
      </c>
      <c r="D68" s="101">
        <f t="shared" si="1"/>
        <v>2.4443453126623198</v>
      </c>
      <c r="E68" s="101">
        <f t="shared" si="1"/>
        <v>0.61108632816557995</v>
      </c>
      <c r="F68" s="101">
        <f t="shared" si="1"/>
        <v>0.91662949224836987</v>
      </c>
      <c r="G68" s="101">
        <f t="shared" ref="G68" si="17">+G23/$J68*100000</f>
        <v>0.61108632816557995</v>
      </c>
      <c r="H68" s="12"/>
      <c r="I68" s="12"/>
      <c r="J68" s="144">
        <v>327286</v>
      </c>
      <c r="K68" s="12"/>
      <c r="L68" s="12"/>
    </row>
    <row r="69" spans="2:27" ht="15" thickBot="1" x14ac:dyDescent="0.25">
      <c r="B69" s="56" t="s">
        <v>195</v>
      </c>
      <c r="C69" s="102">
        <f t="shared" si="1"/>
        <v>1.2053468371271423</v>
      </c>
      <c r="D69" s="102">
        <f t="shared" si="1"/>
        <v>0.99156065824479422</v>
      </c>
      <c r="E69" s="102">
        <f t="shared" si="1"/>
        <v>0.65561094857253344</v>
      </c>
      <c r="F69" s="102">
        <f t="shared" si="1"/>
        <v>0.90401012784535661</v>
      </c>
      <c r="G69" s="102">
        <f t="shared" ref="G69" si="18">+G24/$J69*100000</f>
        <v>0.93658706938933345</v>
      </c>
      <c r="H69" s="12"/>
      <c r="I69" s="12"/>
      <c r="J69" s="144">
        <v>49114494</v>
      </c>
      <c r="K69" s="12"/>
      <c r="L69" s="12"/>
    </row>
    <row r="70" spans="2:27" ht="13.5" thickBot="1" x14ac:dyDescent="0.25">
      <c r="B70" s="12"/>
      <c r="C70" s="101"/>
      <c r="D70" s="101"/>
      <c r="E70" s="101"/>
      <c r="F70" s="101"/>
      <c r="G70" s="101"/>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1"/>
      <c r="D71" s="101"/>
      <c r="E71" s="101"/>
      <c r="F71" s="101"/>
      <c r="G71" s="101"/>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9"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25"/>
  <sheetViews>
    <sheetView workbookViewId="0">
      <selection activeCell="C23" sqref="C23"/>
    </sheetView>
  </sheetViews>
  <sheetFormatPr baseColWidth="10" defaultColWidth="11.42578125" defaultRowHeight="14.25" x14ac:dyDescent="0.2"/>
  <cols>
    <col min="1" max="1" width="10.570312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58.5" customHeight="1" thickTop="1" thickBot="1" x14ac:dyDescent="0.25">
      <c r="B4" s="51" t="s">
        <v>138</v>
      </c>
      <c r="C4" s="47" t="s">
        <v>139</v>
      </c>
    </row>
    <row r="5" spans="2:6" ht="64.5" customHeight="1" thickTop="1" thickBot="1" x14ac:dyDescent="0.25">
      <c r="B5" s="117" t="s">
        <v>140</v>
      </c>
      <c r="C5" s="49" t="s">
        <v>141</v>
      </c>
    </row>
    <row r="6" spans="2:6" ht="49.5" customHeight="1" thickTop="1" thickBot="1" x14ac:dyDescent="0.25">
      <c r="B6" s="51" t="s">
        <v>142</v>
      </c>
      <c r="C6" s="47" t="s">
        <v>143</v>
      </c>
      <c r="F6" s="46" t="s">
        <v>144</v>
      </c>
    </row>
    <row r="7" spans="2:6" ht="51.75" customHeight="1" thickTop="1" thickBot="1" x14ac:dyDescent="0.25">
      <c r="B7" s="51" t="s">
        <v>145</v>
      </c>
      <c r="C7" s="47" t="s">
        <v>146</v>
      </c>
    </row>
    <row r="8" spans="2:6" ht="88.5" customHeight="1" thickTop="1" thickBot="1" x14ac:dyDescent="0.25">
      <c r="B8" s="166" t="s">
        <v>147</v>
      </c>
      <c r="C8" s="50" t="s">
        <v>148</v>
      </c>
    </row>
    <row r="9" spans="2:6" ht="50.25" customHeight="1" thickTop="1" thickBot="1" x14ac:dyDescent="0.25">
      <c r="B9" s="51" t="s">
        <v>149</v>
      </c>
      <c r="C9" s="47" t="s">
        <v>150</v>
      </c>
    </row>
    <row r="10" spans="2:6" ht="118.5" customHeight="1" thickTop="1" thickBot="1" x14ac:dyDescent="0.25">
      <c r="B10" s="51" t="s">
        <v>151</v>
      </c>
      <c r="C10" s="47" t="s">
        <v>152</v>
      </c>
    </row>
    <row r="11" spans="2:6" ht="71.25" customHeight="1" thickTop="1" thickBot="1" x14ac:dyDescent="0.25">
      <c r="B11" s="51" t="s">
        <v>153</v>
      </c>
      <c r="C11" s="47" t="s">
        <v>154</v>
      </c>
    </row>
    <row r="12" spans="2:6" ht="46.5" thickTop="1" thickBot="1" x14ac:dyDescent="0.25">
      <c r="B12" s="117" t="s">
        <v>155</v>
      </c>
      <c r="C12" s="49" t="s">
        <v>156</v>
      </c>
    </row>
    <row r="13" spans="2:6" ht="61.5" thickTop="1" thickBot="1" x14ac:dyDescent="0.25">
      <c r="B13" s="117" t="s">
        <v>157</v>
      </c>
      <c r="C13" s="49" t="s">
        <v>158</v>
      </c>
    </row>
    <row r="14" spans="2:6" ht="76.5" thickTop="1" thickBot="1" x14ac:dyDescent="0.25">
      <c r="B14" s="117" t="s">
        <v>159</v>
      </c>
      <c r="C14" s="47" t="s">
        <v>160</v>
      </c>
    </row>
    <row r="15" spans="2:6" ht="61.5" thickTop="1" thickBot="1" x14ac:dyDescent="0.25">
      <c r="B15" s="117" t="s">
        <v>161</v>
      </c>
      <c r="C15" s="47" t="s">
        <v>162</v>
      </c>
    </row>
    <row r="16" spans="2:6" ht="61.5" thickTop="1" thickBot="1" x14ac:dyDescent="0.25">
      <c r="B16" s="117" t="s">
        <v>163</v>
      </c>
      <c r="C16" s="47" t="s">
        <v>164</v>
      </c>
    </row>
    <row r="17" spans="2:3" ht="39.75" thickTop="1" thickBot="1" x14ac:dyDescent="0.25">
      <c r="B17" s="51" t="s">
        <v>30</v>
      </c>
      <c r="C17" s="49" t="s">
        <v>165</v>
      </c>
    </row>
    <row r="18" spans="2:3" ht="52.5" thickTop="1" thickBot="1" x14ac:dyDescent="0.25">
      <c r="B18" s="51" t="s">
        <v>166</v>
      </c>
      <c r="C18" s="47" t="s">
        <v>167</v>
      </c>
    </row>
    <row r="19" spans="2:3" ht="31.5" thickTop="1" thickBot="1" x14ac:dyDescent="0.25">
      <c r="B19" s="51" t="s">
        <v>168</v>
      </c>
      <c r="C19" s="47" t="s">
        <v>169</v>
      </c>
    </row>
    <row r="20" spans="2:3" ht="52.5" thickTop="1" thickBot="1" x14ac:dyDescent="0.25">
      <c r="B20" s="51" t="s">
        <v>117</v>
      </c>
      <c r="C20" s="50" t="s">
        <v>170</v>
      </c>
    </row>
    <row r="21" spans="2:3" ht="78" thickTop="1" thickBot="1" x14ac:dyDescent="0.25">
      <c r="B21" s="51" t="s">
        <v>130</v>
      </c>
      <c r="C21" s="47" t="s">
        <v>171</v>
      </c>
    </row>
    <row r="22" spans="2:3" ht="31.5" thickTop="1" thickBot="1" x14ac:dyDescent="0.25">
      <c r="B22" s="51" t="s">
        <v>131</v>
      </c>
      <c r="C22" s="50" t="s">
        <v>172</v>
      </c>
    </row>
    <row r="23" spans="2:3" ht="103.5" thickTop="1" thickBot="1" x14ac:dyDescent="0.25">
      <c r="B23" s="51" t="s">
        <v>173</v>
      </c>
      <c r="C23" s="47" t="s">
        <v>174</v>
      </c>
    </row>
    <row r="24" spans="2:3" ht="52.5" thickTop="1" thickBot="1" x14ac:dyDescent="0.25">
      <c r="B24" s="51" t="s">
        <v>175</v>
      </c>
      <c r="C24" s="48" t="s">
        <v>176</v>
      </c>
    </row>
    <row r="25" spans="2:3" ht="15" thickTop="1" x14ac:dyDescent="0.2"/>
  </sheetData>
  <phoneticPr fontId="13" type="noConversion"/>
  <pageMargins left="0.75" right="0.75" top="1" bottom="1" header="0" footer="0"/>
  <pageSetup paperSize="9" orientation="portrait"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18CB4-DD34-4150-BDFA-655C4246F340}">
  <sheetPr codeName="Hoja32"/>
  <dimension ref="A2:T70"/>
  <sheetViews>
    <sheetView tabSelected="1" topLeftCell="A30" workbookViewId="0">
      <selection activeCell="B27" sqref="B27:J27"/>
    </sheetView>
  </sheetViews>
  <sheetFormatPr baseColWidth="10" defaultColWidth="11.42578125" defaultRowHeight="14.25" x14ac:dyDescent="0.2"/>
  <cols>
    <col min="1" max="1" width="6.7109375" style="188" customWidth="1"/>
    <col min="2" max="2" width="32.85546875" style="190" bestFit="1" customWidth="1"/>
    <col min="3" max="15" width="19.42578125" style="190" customWidth="1"/>
    <col min="16" max="16" width="15.85546875" style="190" customWidth="1"/>
    <col min="17" max="17" width="15.5703125" style="190" customWidth="1"/>
    <col min="18" max="18" width="15.85546875" style="190" customWidth="1"/>
    <col min="19" max="19" width="17.140625" style="190" customWidth="1"/>
    <col min="20" max="20" width="13.5703125" style="190" customWidth="1"/>
    <col min="21" max="21" width="12.140625" style="190" customWidth="1"/>
    <col min="22" max="22" width="12.42578125" style="190" customWidth="1"/>
    <col min="23" max="27" width="12.5703125" style="190" customWidth="1"/>
    <col min="28" max="32" width="12.42578125" style="190" customWidth="1"/>
    <col min="33" max="41" width="12.5703125" style="190" customWidth="1"/>
    <col min="42" max="42" width="12.42578125" style="190" customWidth="1"/>
    <col min="43" max="16384" width="11.42578125" style="190"/>
  </cols>
  <sheetData>
    <row r="2" spans="1:20" ht="66.75" customHeight="1" x14ac:dyDescent="0.35">
      <c r="B2" s="189"/>
      <c r="T2" s="191"/>
    </row>
    <row r="3" spans="1:20" ht="39" customHeight="1" x14ac:dyDescent="0.2">
      <c r="B3" s="189"/>
      <c r="C3" s="192"/>
      <c r="D3" s="192"/>
      <c r="E3" s="192"/>
      <c r="F3" s="192"/>
      <c r="G3" s="192"/>
      <c r="H3" s="192"/>
      <c r="I3" s="192"/>
      <c r="J3" s="192"/>
      <c r="K3" s="192"/>
      <c r="L3" s="192"/>
      <c r="M3" s="192"/>
      <c r="N3" s="192"/>
      <c r="O3" s="192"/>
      <c r="P3" s="192"/>
      <c r="Q3" s="192"/>
    </row>
    <row r="4" spans="1:20" ht="28.5" customHeight="1" x14ac:dyDescent="0.2">
      <c r="C4" s="192"/>
      <c r="D4" s="192"/>
      <c r="E4" s="192"/>
      <c r="F4" s="192"/>
      <c r="G4" s="192"/>
      <c r="H4" s="192"/>
      <c r="I4" s="192"/>
      <c r="J4" s="192"/>
      <c r="K4" s="192"/>
      <c r="L4" s="192"/>
      <c r="M4" s="192"/>
      <c r="N4" s="192"/>
      <c r="O4" s="192"/>
      <c r="P4" s="192"/>
      <c r="Q4" s="192"/>
    </row>
    <row r="5" spans="1:20" ht="18.75" customHeight="1" x14ac:dyDescent="0.2">
      <c r="B5" s="188"/>
      <c r="C5" s="188"/>
      <c r="D5" s="188"/>
      <c r="E5" s="188"/>
      <c r="F5" s="188"/>
      <c r="G5" s="188"/>
      <c r="H5" s="188"/>
      <c r="I5" s="188"/>
      <c r="J5" s="188"/>
      <c r="K5" s="188"/>
      <c r="L5" s="188"/>
      <c r="M5" s="188"/>
      <c r="N5" s="188"/>
      <c r="O5" s="188"/>
      <c r="P5" s="188"/>
      <c r="Q5" s="188"/>
    </row>
    <row r="6" spans="1:20" ht="47.25" customHeight="1" x14ac:dyDescent="0.2">
      <c r="C6" s="241" t="s">
        <v>320</v>
      </c>
      <c r="D6" s="240"/>
      <c r="E6" s="235" t="s">
        <v>324</v>
      </c>
      <c r="F6" s="236"/>
      <c r="G6" s="237"/>
      <c r="H6" s="238" t="s">
        <v>321</v>
      </c>
      <c r="I6" s="239"/>
      <c r="J6" s="239"/>
      <c r="K6" s="239"/>
    </row>
    <row r="7" spans="1:20" ht="69.599999999999994" customHeight="1" x14ac:dyDescent="0.2">
      <c r="B7" s="194"/>
      <c r="C7" s="193" t="s">
        <v>314</v>
      </c>
      <c r="D7" s="212" t="s">
        <v>315</v>
      </c>
      <c r="E7" s="211" t="s">
        <v>322</v>
      </c>
      <c r="F7" s="211" t="s">
        <v>329</v>
      </c>
      <c r="G7" s="212" t="s">
        <v>323</v>
      </c>
      <c r="H7" s="193" t="s">
        <v>325</v>
      </c>
      <c r="I7" s="193" t="s">
        <v>326</v>
      </c>
      <c r="J7" s="193" t="s">
        <v>327</v>
      </c>
      <c r="K7" s="195" t="s">
        <v>319</v>
      </c>
    </row>
    <row r="8" spans="1:20" ht="17.100000000000001" customHeight="1" thickBot="1" x14ac:dyDescent="0.25">
      <c r="B8" s="196" t="s">
        <v>178</v>
      </c>
      <c r="C8" s="197">
        <v>164</v>
      </c>
      <c r="D8" s="197">
        <v>162</v>
      </c>
      <c r="E8" s="199">
        <v>42</v>
      </c>
      <c r="F8" s="199">
        <v>5</v>
      </c>
      <c r="G8" s="199">
        <v>19</v>
      </c>
      <c r="H8" s="197">
        <v>1</v>
      </c>
      <c r="I8" s="197">
        <v>1</v>
      </c>
      <c r="J8" s="197">
        <v>1</v>
      </c>
      <c r="K8" s="198">
        <v>20</v>
      </c>
    </row>
    <row r="9" spans="1:20" ht="17.100000000000001" customHeight="1" thickBot="1" x14ac:dyDescent="0.25">
      <c r="B9" s="196" t="s">
        <v>179</v>
      </c>
      <c r="C9" s="197">
        <v>8</v>
      </c>
      <c r="D9" s="197">
        <v>17</v>
      </c>
      <c r="E9" s="199">
        <v>0</v>
      </c>
      <c r="F9" s="199">
        <v>0</v>
      </c>
      <c r="G9" s="199">
        <v>3</v>
      </c>
      <c r="H9" s="197">
        <v>0</v>
      </c>
      <c r="I9" s="197">
        <v>0</v>
      </c>
      <c r="J9" s="197">
        <v>0</v>
      </c>
      <c r="K9" s="197">
        <v>4</v>
      </c>
    </row>
    <row r="10" spans="1:20" ht="17.100000000000001" customHeight="1" thickBot="1" x14ac:dyDescent="0.25">
      <c r="A10" s="200"/>
      <c r="B10" s="196" t="s">
        <v>180</v>
      </c>
      <c r="C10" s="197">
        <v>17</v>
      </c>
      <c r="D10" s="197">
        <v>18</v>
      </c>
      <c r="E10" s="199">
        <v>12</v>
      </c>
      <c r="F10" s="199">
        <v>0</v>
      </c>
      <c r="G10" s="199">
        <v>1</v>
      </c>
      <c r="H10" s="197">
        <v>2</v>
      </c>
      <c r="I10" s="197">
        <v>0</v>
      </c>
      <c r="J10" s="197">
        <v>1</v>
      </c>
      <c r="K10" s="197">
        <v>1</v>
      </c>
    </row>
    <row r="11" spans="1:20" ht="17.100000000000001" customHeight="1" thickBot="1" x14ac:dyDescent="0.25">
      <c r="A11" s="200"/>
      <c r="B11" s="196" t="s">
        <v>181</v>
      </c>
      <c r="C11" s="197">
        <v>79</v>
      </c>
      <c r="D11" s="197">
        <v>23</v>
      </c>
      <c r="E11" s="199">
        <v>13</v>
      </c>
      <c r="F11" s="199">
        <v>0</v>
      </c>
      <c r="G11" s="199">
        <v>1</v>
      </c>
      <c r="H11" s="197">
        <v>0</v>
      </c>
      <c r="I11" s="197">
        <v>0</v>
      </c>
      <c r="J11" s="197">
        <v>0</v>
      </c>
      <c r="K11" s="197">
        <v>0</v>
      </c>
    </row>
    <row r="12" spans="1:20" ht="17.100000000000001" customHeight="1" thickBot="1" x14ac:dyDescent="0.25">
      <c r="A12" s="200"/>
      <c r="B12" s="196" t="s">
        <v>182</v>
      </c>
      <c r="C12" s="197">
        <v>32</v>
      </c>
      <c r="D12" s="197">
        <v>28</v>
      </c>
      <c r="E12" s="199">
        <v>0</v>
      </c>
      <c r="F12" s="199">
        <v>0</v>
      </c>
      <c r="G12" s="199">
        <v>6</v>
      </c>
      <c r="H12" s="197">
        <v>0</v>
      </c>
      <c r="I12" s="197">
        <v>0</v>
      </c>
      <c r="J12" s="197">
        <v>0</v>
      </c>
      <c r="K12" s="197">
        <v>3</v>
      </c>
    </row>
    <row r="13" spans="1:20" ht="17.100000000000001" customHeight="1" thickBot="1" x14ac:dyDescent="0.25">
      <c r="A13" s="200"/>
      <c r="B13" s="196" t="s">
        <v>183</v>
      </c>
      <c r="C13" s="197">
        <v>17</v>
      </c>
      <c r="D13" s="197">
        <v>24</v>
      </c>
      <c r="E13" s="199">
        <v>4</v>
      </c>
      <c r="F13" s="199">
        <v>3</v>
      </c>
      <c r="G13" s="199">
        <v>6</v>
      </c>
      <c r="H13" s="197">
        <v>0</v>
      </c>
      <c r="I13" s="197">
        <v>0</v>
      </c>
      <c r="J13" s="197">
        <v>0</v>
      </c>
      <c r="K13" s="197">
        <v>3</v>
      </c>
    </row>
    <row r="14" spans="1:20" ht="17.100000000000001" customHeight="1" thickBot="1" x14ac:dyDescent="0.25">
      <c r="A14" s="200"/>
      <c r="B14" s="196" t="s">
        <v>184</v>
      </c>
      <c r="C14" s="197">
        <v>77</v>
      </c>
      <c r="D14" s="197">
        <v>41</v>
      </c>
      <c r="E14" s="199">
        <v>16</v>
      </c>
      <c r="F14" s="199">
        <v>1</v>
      </c>
      <c r="G14" s="199">
        <v>17</v>
      </c>
      <c r="H14" s="197">
        <v>0</v>
      </c>
      <c r="I14" s="197">
        <v>1</v>
      </c>
      <c r="J14" s="197">
        <v>0</v>
      </c>
      <c r="K14" s="197">
        <v>1</v>
      </c>
    </row>
    <row r="15" spans="1:20" ht="17.100000000000001" customHeight="1" thickBot="1" x14ac:dyDescent="0.25">
      <c r="B15" s="196" t="s">
        <v>185</v>
      </c>
      <c r="C15" s="197">
        <v>26</v>
      </c>
      <c r="D15" s="197">
        <v>27</v>
      </c>
      <c r="E15" s="199">
        <v>20</v>
      </c>
      <c r="F15" s="199">
        <v>0</v>
      </c>
      <c r="G15" s="199">
        <v>8</v>
      </c>
      <c r="H15" s="197">
        <v>0</v>
      </c>
      <c r="I15" s="197">
        <v>0</v>
      </c>
      <c r="J15" s="197">
        <v>0</v>
      </c>
      <c r="K15" s="197">
        <v>5</v>
      </c>
    </row>
    <row r="16" spans="1:20" ht="17.100000000000001" customHeight="1" thickBot="1" x14ac:dyDescent="0.25">
      <c r="B16" s="196" t="s">
        <v>186</v>
      </c>
      <c r="C16" s="197">
        <v>237</v>
      </c>
      <c r="D16" s="197">
        <v>319</v>
      </c>
      <c r="E16" s="199">
        <v>46</v>
      </c>
      <c r="F16" s="199">
        <v>38</v>
      </c>
      <c r="G16" s="199">
        <v>126</v>
      </c>
      <c r="H16" s="197">
        <v>0</v>
      </c>
      <c r="I16" s="197">
        <v>0</v>
      </c>
      <c r="J16" s="197">
        <v>2</v>
      </c>
      <c r="K16" s="197">
        <v>34</v>
      </c>
    </row>
    <row r="17" spans="2:20" ht="17.100000000000001" customHeight="1" thickBot="1" x14ac:dyDescent="0.25">
      <c r="B17" s="196" t="s">
        <v>187</v>
      </c>
      <c r="C17" s="197">
        <v>500</v>
      </c>
      <c r="D17" s="197">
        <v>291</v>
      </c>
      <c r="E17" s="199">
        <v>43</v>
      </c>
      <c r="F17" s="199">
        <v>24</v>
      </c>
      <c r="G17" s="199">
        <v>82</v>
      </c>
      <c r="H17" s="197">
        <v>2</v>
      </c>
      <c r="I17" s="197">
        <v>0</v>
      </c>
      <c r="J17" s="197">
        <v>1</v>
      </c>
      <c r="K17" s="197">
        <v>86</v>
      </c>
    </row>
    <row r="18" spans="2:20" ht="17.100000000000001" customHeight="1" thickBot="1" x14ac:dyDescent="0.25">
      <c r="B18" s="196" t="s">
        <v>188</v>
      </c>
      <c r="C18" s="197">
        <v>21</v>
      </c>
      <c r="D18" s="197">
        <v>22</v>
      </c>
      <c r="E18" s="199">
        <v>2</v>
      </c>
      <c r="F18" s="199">
        <v>1</v>
      </c>
      <c r="G18" s="199">
        <v>2</v>
      </c>
      <c r="H18" s="197">
        <v>0</v>
      </c>
      <c r="I18" s="197">
        <v>0</v>
      </c>
      <c r="J18" s="197">
        <v>0</v>
      </c>
      <c r="K18" s="197">
        <v>1</v>
      </c>
    </row>
    <row r="19" spans="2:20" ht="17.100000000000001" customHeight="1" thickBot="1" x14ac:dyDescent="0.25">
      <c r="B19" s="196" t="s">
        <v>189</v>
      </c>
      <c r="C19" s="197">
        <v>31</v>
      </c>
      <c r="D19" s="197">
        <v>41</v>
      </c>
      <c r="E19" s="199">
        <v>8</v>
      </c>
      <c r="F19" s="199">
        <v>0</v>
      </c>
      <c r="G19" s="199">
        <v>4</v>
      </c>
      <c r="H19" s="197">
        <v>0</v>
      </c>
      <c r="I19" s="197">
        <v>0</v>
      </c>
      <c r="J19" s="197">
        <v>0</v>
      </c>
      <c r="K19" s="197">
        <v>7</v>
      </c>
    </row>
    <row r="20" spans="2:20" ht="17.100000000000001" customHeight="1" thickBot="1" x14ac:dyDescent="0.25">
      <c r="B20" s="196" t="s">
        <v>190</v>
      </c>
      <c r="C20" s="197">
        <v>66</v>
      </c>
      <c r="D20" s="197">
        <v>59</v>
      </c>
      <c r="E20" s="199">
        <v>32</v>
      </c>
      <c r="F20" s="199">
        <v>3</v>
      </c>
      <c r="G20" s="199">
        <v>28</v>
      </c>
      <c r="H20" s="197">
        <v>0</v>
      </c>
      <c r="I20" s="197">
        <v>0</v>
      </c>
      <c r="J20" s="197">
        <v>0</v>
      </c>
      <c r="K20" s="197">
        <v>0</v>
      </c>
    </row>
    <row r="21" spans="2:20" ht="17.100000000000001" customHeight="1" thickBot="1" x14ac:dyDescent="0.25">
      <c r="B21" s="196" t="s">
        <v>191</v>
      </c>
      <c r="C21" s="197">
        <v>54</v>
      </c>
      <c r="D21" s="197">
        <v>51</v>
      </c>
      <c r="E21" s="199">
        <v>15</v>
      </c>
      <c r="F21" s="199">
        <v>3</v>
      </c>
      <c r="G21" s="199">
        <v>10</v>
      </c>
      <c r="H21" s="197">
        <v>1</v>
      </c>
      <c r="I21" s="197">
        <v>0</v>
      </c>
      <c r="J21" s="197">
        <v>0</v>
      </c>
      <c r="K21" s="197">
        <v>0</v>
      </c>
    </row>
    <row r="22" spans="2:20" ht="23.45" customHeight="1" thickBot="1" x14ac:dyDescent="0.25">
      <c r="B22" s="196" t="s">
        <v>192</v>
      </c>
      <c r="C22" s="197">
        <v>17</v>
      </c>
      <c r="D22" s="197">
        <v>14</v>
      </c>
      <c r="E22" s="199">
        <v>1</v>
      </c>
      <c r="F22" s="199">
        <v>0</v>
      </c>
      <c r="G22" s="199">
        <v>0</v>
      </c>
      <c r="H22" s="197">
        <v>0</v>
      </c>
      <c r="I22" s="197">
        <v>0</v>
      </c>
      <c r="J22" s="197">
        <v>1</v>
      </c>
      <c r="K22" s="197">
        <v>0</v>
      </c>
    </row>
    <row r="23" spans="2:20" ht="17.100000000000001" customHeight="1" thickBot="1" x14ac:dyDescent="0.25">
      <c r="B23" s="196" t="s">
        <v>193</v>
      </c>
      <c r="C23" s="197">
        <v>42</v>
      </c>
      <c r="D23" s="197">
        <v>35</v>
      </c>
      <c r="E23" s="199">
        <v>2</v>
      </c>
      <c r="F23" s="199">
        <v>6</v>
      </c>
      <c r="G23" s="199">
        <v>1</v>
      </c>
      <c r="H23" s="197">
        <v>0</v>
      </c>
      <c r="I23" s="197">
        <v>0</v>
      </c>
      <c r="J23" s="197">
        <v>0</v>
      </c>
      <c r="K23" s="197">
        <v>0</v>
      </c>
    </row>
    <row r="24" spans="2:20" ht="15" thickBot="1" x14ac:dyDescent="0.25">
      <c r="B24" s="196" t="s">
        <v>194</v>
      </c>
      <c r="C24" s="197">
        <v>0</v>
      </c>
      <c r="D24" s="197">
        <v>0</v>
      </c>
      <c r="E24" s="199">
        <v>0</v>
      </c>
      <c r="F24" s="199">
        <v>0</v>
      </c>
      <c r="G24" s="199">
        <v>0</v>
      </c>
      <c r="H24" s="197">
        <v>0</v>
      </c>
      <c r="I24" s="197">
        <v>0</v>
      </c>
      <c r="J24" s="197">
        <v>0</v>
      </c>
      <c r="K24" s="197">
        <v>0</v>
      </c>
      <c r="P24" s="201"/>
    </row>
    <row r="25" spans="2:20" ht="15" thickBot="1" x14ac:dyDescent="0.25">
      <c r="B25" s="202" t="s">
        <v>195</v>
      </c>
      <c r="C25" s="203">
        <v>1388</v>
      </c>
      <c r="D25" s="203">
        <v>1172</v>
      </c>
      <c r="E25" s="203">
        <v>256</v>
      </c>
      <c r="F25" s="203">
        <v>84</v>
      </c>
      <c r="G25" s="203">
        <v>314</v>
      </c>
      <c r="H25" s="203">
        <v>6</v>
      </c>
      <c r="I25" s="203">
        <v>2</v>
      </c>
      <c r="J25" s="203">
        <v>6</v>
      </c>
      <c r="K25" s="203">
        <v>165</v>
      </c>
    </row>
    <row r="26" spans="2:20" ht="15" thickBot="1" x14ac:dyDescent="0.25">
      <c r="B26" s="196"/>
      <c r="C26" s="204"/>
      <c r="D26" s="204"/>
      <c r="E26" s="204"/>
      <c r="F26" s="204"/>
    </row>
    <row r="27" spans="2:20" ht="50.25" customHeight="1" x14ac:dyDescent="0.2">
      <c r="B27" s="234" t="s">
        <v>341</v>
      </c>
      <c r="C27" s="234"/>
      <c r="D27" s="234"/>
      <c r="E27" s="234"/>
      <c r="F27" s="234"/>
      <c r="G27" s="234"/>
      <c r="H27" s="234"/>
      <c r="I27" s="234"/>
      <c r="J27" s="234"/>
      <c r="K27" s="188"/>
      <c r="L27" s="188"/>
      <c r="M27" s="188"/>
    </row>
    <row r="28" spans="2:20" ht="15" thickBot="1" x14ac:dyDescent="0.25">
      <c r="B28" s="196"/>
      <c r="C28" s="204"/>
      <c r="D28" s="204"/>
      <c r="E28" s="204"/>
      <c r="F28" s="204"/>
    </row>
    <row r="29" spans="2:20" ht="40.5" customHeight="1" x14ac:dyDescent="0.35">
      <c r="B29" s="189"/>
      <c r="T29" s="191"/>
    </row>
    <row r="30" spans="2:20" ht="27.95" customHeight="1" x14ac:dyDescent="0.2">
      <c r="B30" s="189"/>
      <c r="C30" s="192"/>
      <c r="D30" s="192"/>
      <c r="E30" s="192"/>
      <c r="F30" s="192"/>
      <c r="G30" s="192"/>
      <c r="H30" s="192"/>
      <c r="I30" s="192"/>
      <c r="J30" s="192"/>
      <c r="K30" s="192"/>
      <c r="L30" s="192"/>
      <c r="M30" s="192"/>
      <c r="N30" s="192"/>
      <c r="O30" s="192"/>
      <c r="P30" s="192"/>
      <c r="Q30" s="192"/>
    </row>
    <row r="31" spans="2:20" ht="62.25" customHeight="1" x14ac:dyDescent="0.2">
      <c r="C31" s="192"/>
      <c r="D31" s="192"/>
      <c r="E31" s="192"/>
      <c r="F31" s="192"/>
      <c r="G31" s="192"/>
      <c r="H31" s="192"/>
      <c r="I31" s="192"/>
      <c r="J31" s="192"/>
      <c r="K31" s="192"/>
      <c r="L31" s="192"/>
      <c r="M31" s="192"/>
      <c r="N31" s="192"/>
      <c r="O31" s="192"/>
      <c r="P31" s="192"/>
      <c r="Q31" s="192"/>
    </row>
    <row r="32" spans="2:20" ht="18.75" customHeight="1" x14ac:dyDescent="0.2">
      <c r="B32" s="188"/>
      <c r="C32" s="188"/>
      <c r="D32" s="188"/>
      <c r="E32" s="188"/>
      <c r="F32" s="188"/>
      <c r="G32" s="188"/>
      <c r="H32" s="188"/>
      <c r="I32" s="188"/>
      <c r="J32" s="188"/>
      <c r="K32" s="188"/>
      <c r="L32" s="188"/>
      <c r="M32" s="188"/>
      <c r="N32" s="188"/>
      <c r="O32" s="188"/>
      <c r="P32" s="188"/>
      <c r="Q32" s="188"/>
    </row>
    <row r="33" spans="1:8" ht="38.25" customHeight="1" x14ac:dyDescent="0.2">
      <c r="C33" s="238" t="s">
        <v>320</v>
      </c>
      <c r="D33" s="240"/>
      <c r="E33" s="238" t="s">
        <v>321</v>
      </c>
      <c r="F33" s="241"/>
      <c r="G33" s="241"/>
      <c r="H33" s="240"/>
    </row>
    <row r="34" spans="1:8" ht="69.599999999999994" customHeight="1" x14ac:dyDescent="0.2">
      <c r="B34" s="194"/>
      <c r="C34" s="205" t="s">
        <v>314</v>
      </c>
      <c r="D34" s="205" t="s">
        <v>315</v>
      </c>
      <c r="E34" s="205" t="s">
        <v>316</v>
      </c>
      <c r="F34" s="205" t="s">
        <v>317</v>
      </c>
      <c r="G34" s="205" t="s">
        <v>318</v>
      </c>
      <c r="H34" s="205" t="s">
        <v>319</v>
      </c>
    </row>
    <row r="35" spans="1:8" ht="17.100000000000001" customHeight="1" thickBot="1" x14ac:dyDescent="0.25">
      <c r="B35" s="196" t="s">
        <v>178</v>
      </c>
      <c r="C35" s="198">
        <v>52</v>
      </c>
      <c r="D35" s="198">
        <v>59</v>
      </c>
      <c r="E35" s="206">
        <v>0</v>
      </c>
      <c r="F35" s="206">
        <v>0</v>
      </c>
      <c r="G35" s="206">
        <v>0</v>
      </c>
      <c r="H35" s="206">
        <v>4</v>
      </c>
    </row>
    <row r="36" spans="1:8" ht="17.100000000000001" customHeight="1" thickBot="1" x14ac:dyDescent="0.25">
      <c r="B36" s="196" t="s">
        <v>179</v>
      </c>
      <c r="C36" s="197">
        <v>5</v>
      </c>
      <c r="D36" s="197">
        <v>10</v>
      </c>
      <c r="E36" s="199">
        <v>0</v>
      </c>
      <c r="F36" s="199">
        <v>0</v>
      </c>
      <c r="G36" s="199">
        <v>0</v>
      </c>
      <c r="H36" s="199">
        <v>4</v>
      </c>
    </row>
    <row r="37" spans="1:8" ht="17.100000000000001" customHeight="1" thickBot="1" x14ac:dyDescent="0.25">
      <c r="A37" s="200"/>
      <c r="B37" s="196" t="s">
        <v>180</v>
      </c>
      <c r="C37" s="197">
        <v>10</v>
      </c>
      <c r="D37" s="197">
        <v>10</v>
      </c>
      <c r="E37" s="199">
        <v>0</v>
      </c>
      <c r="F37" s="199">
        <v>0</v>
      </c>
      <c r="G37" s="199">
        <v>0</v>
      </c>
      <c r="H37" s="199">
        <v>0</v>
      </c>
    </row>
    <row r="38" spans="1:8" ht="17.100000000000001" customHeight="1" thickBot="1" x14ac:dyDescent="0.25">
      <c r="A38" s="200"/>
      <c r="B38" s="196" t="s">
        <v>181</v>
      </c>
      <c r="C38" s="197">
        <v>1</v>
      </c>
      <c r="D38" s="197">
        <v>1</v>
      </c>
      <c r="E38" s="199">
        <v>0</v>
      </c>
      <c r="F38" s="199">
        <v>0</v>
      </c>
      <c r="G38" s="199">
        <v>0</v>
      </c>
      <c r="H38" s="199">
        <v>0</v>
      </c>
    </row>
    <row r="39" spans="1:8" ht="17.100000000000001" customHeight="1" thickBot="1" x14ac:dyDescent="0.25">
      <c r="A39" s="200"/>
      <c r="B39" s="196" t="s">
        <v>182</v>
      </c>
      <c r="C39" s="197">
        <v>6</v>
      </c>
      <c r="D39" s="197">
        <v>2</v>
      </c>
      <c r="E39" s="199">
        <v>0</v>
      </c>
      <c r="F39" s="199">
        <v>0</v>
      </c>
      <c r="G39" s="199">
        <v>0</v>
      </c>
      <c r="H39" s="199">
        <v>0</v>
      </c>
    </row>
    <row r="40" spans="1:8" ht="17.100000000000001" customHeight="1" thickBot="1" x14ac:dyDescent="0.25">
      <c r="A40" s="200"/>
      <c r="B40" s="196" t="s">
        <v>183</v>
      </c>
      <c r="C40" s="197">
        <v>4</v>
      </c>
      <c r="D40" s="197">
        <v>2</v>
      </c>
      <c r="E40" s="199">
        <v>0</v>
      </c>
      <c r="F40" s="199">
        <v>0</v>
      </c>
      <c r="G40" s="199">
        <v>0</v>
      </c>
      <c r="H40" s="199">
        <v>0</v>
      </c>
    </row>
    <row r="41" spans="1:8" ht="17.100000000000001" customHeight="1" thickBot="1" x14ac:dyDescent="0.25">
      <c r="A41" s="200"/>
      <c r="B41" s="196" t="s">
        <v>184</v>
      </c>
      <c r="C41" s="197">
        <v>12</v>
      </c>
      <c r="D41" s="197">
        <v>15</v>
      </c>
      <c r="E41" s="199">
        <v>0</v>
      </c>
      <c r="F41" s="199">
        <v>0</v>
      </c>
      <c r="G41" s="199">
        <v>0</v>
      </c>
      <c r="H41" s="199">
        <v>1</v>
      </c>
    </row>
    <row r="42" spans="1:8" ht="17.100000000000001" customHeight="1" thickBot="1" x14ac:dyDescent="0.25">
      <c r="B42" s="196" t="s">
        <v>185</v>
      </c>
      <c r="C42" s="197">
        <v>10</v>
      </c>
      <c r="D42" s="197">
        <v>12</v>
      </c>
      <c r="E42" s="199">
        <v>0</v>
      </c>
      <c r="F42" s="199">
        <v>0</v>
      </c>
      <c r="G42" s="199">
        <v>0</v>
      </c>
      <c r="H42" s="199">
        <v>5</v>
      </c>
    </row>
    <row r="43" spans="1:8" ht="17.100000000000001" customHeight="1" thickBot="1" x14ac:dyDescent="0.25">
      <c r="B43" s="196" t="s">
        <v>186</v>
      </c>
      <c r="C43" s="197">
        <v>35</v>
      </c>
      <c r="D43" s="197">
        <v>43</v>
      </c>
      <c r="E43" s="199">
        <v>0</v>
      </c>
      <c r="F43" s="199">
        <v>0</v>
      </c>
      <c r="G43" s="199">
        <v>0</v>
      </c>
      <c r="H43" s="199">
        <v>1</v>
      </c>
    </row>
    <row r="44" spans="1:8" ht="17.100000000000001" customHeight="1" thickBot="1" x14ac:dyDescent="0.25">
      <c r="B44" s="196" t="s">
        <v>187</v>
      </c>
      <c r="C44" s="197">
        <v>27</v>
      </c>
      <c r="D44" s="197">
        <v>25</v>
      </c>
      <c r="E44" s="199">
        <v>0</v>
      </c>
      <c r="F44" s="199">
        <v>0</v>
      </c>
      <c r="G44" s="199">
        <v>0</v>
      </c>
      <c r="H44" s="199">
        <v>0</v>
      </c>
    </row>
    <row r="45" spans="1:8" ht="17.100000000000001" customHeight="1" thickBot="1" x14ac:dyDescent="0.25">
      <c r="B45" s="196" t="s">
        <v>188</v>
      </c>
      <c r="C45" s="197">
        <v>6</v>
      </c>
      <c r="D45" s="197">
        <v>6</v>
      </c>
      <c r="E45" s="199">
        <v>0</v>
      </c>
      <c r="F45" s="199">
        <v>0</v>
      </c>
      <c r="G45" s="199">
        <v>0</v>
      </c>
      <c r="H45" s="199">
        <v>0</v>
      </c>
    </row>
    <row r="46" spans="1:8" ht="17.100000000000001" customHeight="1" thickBot="1" x14ac:dyDescent="0.25">
      <c r="B46" s="196" t="s">
        <v>189</v>
      </c>
      <c r="C46" s="197">
        <v>7</v>
      </c>
      <c r="D46" s="197">
        <v>10</v>
      </c>
      <c r="E46" s="199">
        <v>0</v>
      </c>
      <c r="F46" s="199">
        <v>0</v>
      </c>
      <c r="G46" s="199">
        <v>0</v>
      </c>
      <c r="H46" s="199">
        <v>0</v>
      </c>
    </row>
    <row r="47" spans="1:8" ht="17.100000000000001" customHeight="1" thickBot="1" x14ac:dyDescent="0.25">
      <c r="B47" s="196" t="s">
        <v>190</v>
      </c>
      <c r="C47" s="197">
        <v>9</v>
      </c>
      <c r="D47" s="197">
        <v>7</v>
      </c>
      <c r="E47" s="199">
        <v>0</v>
      </c>
      <c r="F47" s="199">
        <v>0</v>
      </c>
      <c r="G47" s="199">
        <v>0</v>
      </c>
      <c r="H47" s="199">
        <v>0</v>
      </c>
    </row>
    <row r="48" spans="1:8" ht="17.100000000000001" customHeight="1" thickBot="1" x14ac:dyDescent="0.25">
      <c r="B48" s="196" t="s">
        <v>191</v>
      </c>
      <c r="C48" s="197">
        <v>3</v>
      </c>
      <c r="D48" s="197">
        <v>2</v>
      </c>
      <c r="E48" s="199">
        <v>1</v>
      </c>
      <c r="F48" s="199">
        <v>0</v>
      </c>
      <c r="G48" s="199">
        <v>0</v>
      </c>
      <c r="H48" s="199">
        <v>6</v>
      </c>
    </row>
    <row r="49" spans="2:17" ht="23.45" customHeight="1" thickBot="1" x14ac:dyDescent="0.25">
      <c r="B49" s="196" t="s">
        <v>192</v>
      </c>
      <c r="C49" s="197">
        <v>1</v>
      </c>
      <c r="D49" s="197">
        <v>3</v>
      </c>
      <c r="E49" s="199">
        <v>0</v>
      </c>
      <c r="F49" s="199">
        <v>0</v>
      </c>
      <c r="G49" s="199">
        <v>0</v>
      </c>
      <c r="H49" s="199">
        <v>0</v>
      </c>
    </row>
    <row r="50" spans="2:17" ht="17.100000000000001" customHeight="1" thickBot="1" x14ac:dyDescent="0.25">
      <c r="B50" s="196" t="s">
        <v>193</v>
      </c>
      <c r="C50" s="197">
        <v>4</v>
      </c>
      <c r="D50" s="197">
        <v>3</v>
      </c>
      <c r="E50" s="199">
        <v>0</v>
      </c>
      <c r="F50" s="199">
        <v>0</v>
      </c>
      <c r="G50" s="199">
        <v>0</v>
      </c>
      <c r="H50" s="199">
        <v>0</v>
      </c>
    </row>
    <row r="51" spans="2:17" ht="15" thickBot="1" x14ac:dyDescent="0.25">
      <c r="B51" s="196" t="s">
        <v>194</v>
      </c>
      <c r="C51" s="197">
        <v>0</v>
      </c>
      <c r="D51" s="197">
        <v>1</v>
      </c>
      <c r="E51" s="199">
        <v>0</v>
      </c>
      <c r="F51" s="199">
        <v>0</v>
      </c>
      <c r="G51" s="199">
        <v>0</v>
      </c>
      <c r="H51" s="199">
        <v>0</v>
      </c>
      <c r="I51" s="207"/>
      <c r="J51" s="207"/>
      <c r="Q51" s="201"/>
    </row>
    <row r="52" spans="2:17" ht="15" thickBot="1" x14ac:dyDescent="0.25">
      <c r="B52" s="202" t="s">
        <v>195</v>
      </c>
      <c r="C52" s="203">
        <v>192</v>
      </c>
      <c r="D52" s="203">
        <v>211</v>
      </c>
      <c r="E52" s="203">
        <v>1</v>
      </c>
      <c r="F52" s="203">
        <v>0</v>
      </c>
      <c r="G52" s="203">
        <v>0</v>
      </c>
      <c r="H52" s="203">
        <v>21</v>
      </c>
    </row>
    <row r="53" spans="2:17" ht="15" thickBot="1" x14ac:dyDescent="0.25">
      <c r="B53" s="196"/>
      <c r="C53" s="208"/>
      <c r="D53" s="208"/>
      <c r="E53" s="208"/>
      <c r="F53" s="208"/>
      <c r="G53" s="208"/>
      <c r="H53" s="208"/>
      <c r="I53" s="208"/>
      <c r="J53" s="208"/>
      <c r="K53" s="188"/>
      <c r="L53" s="188"/>
      <c r="M53" s="188"/>
    </row>
    <row r="54" spans="2:17" ht="50.25" customHeight="1" x14ac:dyDescent="0.2">
      <c r="B54" s="234" t="s">
        <v>341</v>
      </c>
      <c r="C54" s="234"/>
      <c r="D54" s="234"/>
      <c r="E54" s="234"/>
      <c r="F54" s="234"/>
      <c r="G54" s="234"/>
      <c r="H54" s="234"/>
      <c r="I54" s="234"/>
      <c r="J54" s="234"/>
      <c r="K54" s="188"/>
      <c r="L54" s="188"/>
      <c r="M54" s="188"/>
    </row>
    <row r="55" spans="2:17" ht="15" thickBot="1" x14ac:dyDescent="0.25">
      <c r="C55" s="208"/>
      <c r="D55" s="208"/>
      <c r="E55" s="208"/>
      <c r="F55" s="208"/>
      <c r="G55" s="208"/>
      <c r="H55" s="208"/>
      <c r="I55" s="208"/>
      <c r="J55" s="208"/>
      <c r="K55" s="188"/>
      <c r="L55" s="188"/>
      <c r="M55" s="188"/>
    </row>
    <row r="56" spans="2:17" ht="15" thickBot="1" x14ac:dyDescent="0.25">
      <c r="C56" s="208"/>
    </row>
    <row r="57" spans="2:17" ht="15" thickBot="1" x14ac:dyDescent="0.25">
      <c r="C57" s="208"/>
    </row>
    <row r="58" spans="2:17" ht="15" thickBot="1" x14ac:dyDescent="0.25">
      <c r="C58" s="208"/>
    </row>
    <row r="59" spans="2:17" ht="15" thickBot="1" x14ac:dyDescent="0.25">
      <c r="C59" s="208"/>
    </row>
    <row r="60" spans="2:17" ht="15" thickBot="1" x14ac:dyDescent="0.25">
      <c r="C60" s="208"/>
    </row>
    <row r="61" spans="2:17" ht="15" thickBot="1" x14ac:dyDescent="0.25">
      <c r="C61" s="208"/>
    </row>
    <row r="62" spans="2:17" ht="15" thickBot="1" x14ac:dyDescent="0.25">
      <c r="C62" s="208"/>
    </row>
    <row r="63" spans="2:17" ht="15" thickBot="1" x14ac:dyDescent="0.25">
      <c r="C63" s="208"/>
    </row>
    <row r="64" spans="2:17" ht="15" thickBot="1" x14ac:dyDescent="0.25">
      <c r="C64" s="208"/>
    </row>
    <row r="69" spans="3:10" x14ac:dyDescent="0.2">
      <c r="G69" s="209"/>
      <c r="H69" s="209"/>
      <c r="I69" s="209"/>
      <c r="J69" s="209"/>
    </row>
    <row r="70" spans="3:10" x14ac:dyDescent="0.2">
      <c r="C70" s="209"/>
      <c r="D70" s="209"/>
      <c r="E70" s="209"/>
      <c r="F70" s="209"/>
    </row>
  </sheetData>
  <mergeCells count="7">
    <mergeCell ref="B54:J54"/>
    <mergeCell ref="E6:G6"/>
    <mergeCell ref="H6:K6"/>
    <mergeCell ref="B27:J27"/>
    <mergeCell ref="C33:D33"/>
    <mergeCell ref="E33:H33"/>
    <mergeCell ref="C6:D6"/>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AA60"/>
  <sheetViews>
    <sheetView zoomScale="110" zoomScaleNormal="110" workbookViewId="0">
      <pane xSplit="2" topLeftCell="J1" activePane="topRight" state="frozen"/>
      <selection pane="topRight"/>
    </sheetView>
  </sheetViews>
  <sheetFormatPr baseColWidth="10" defaultColWidth="11.42578125" defaultRowHeight="12.75" x14ac:dyDescent="0.2"/>
  <cols>
    <col min="1" max="1" width="6.7109375" style="12" customWidth="1"/>
    <col min="2" max="2" width="32.85546875" bestFit="1" customWidth="1"/>
    <col min="3" max="16" width="15.85546875" customWidth="1"/>
    <col min="17" max="19" width="15.5703125" customWidth="1"/>
    <col min="20" max="20" width="14.5703125" customWidth="1"/>
    <col min="21" max="21" width="12.5703125" customWidth="1"/>
    <col min="22" max="26" width="15.5703125" customWidth="1"/>
    <col min="27" max="35" width="12.5703125" customWidth="1"/>
    <col min="36" max="36" width="12.42578125" customWidth="1"/>
  </cols>
  <sheetData>
    <row r="2" spans="1:27" ht="51" customHeight="1" x14ac:dyDescent="0.2">
      <c r="B2" s="10"/>
    </row>
    <row r="3" spans="1:27" ht="27.95" customHeight="1" x14ac:dyDescent="0.2">
      <c r="B3" s="10"/>
      <c r="C3" s="52"/>
      <c r="D3" s="52"/>
      <c r="E3" s="52"/>
      <c r="F3" s="52"/>
      <c r="G3" s="52"/>
      <c r="H3" s="52"/>
      <c r="I3" s="52"/>
      <c r="J3" s="52"/>
      <c r="K3" s="52"/>
      <c r="L3" s="52"/>
      <c r="M3" s="52"/>
      <c r="N3" s="52"/>
      <c r="O3" s="52"/>
      <c r="P3" s="52"/>
      <c r="Q3" s="52"/>
    </row>
    <row r="4" spans="1:27" ht="15" x14ac:dyDescent="0.2">
      <c r="C4" s="52"/>
      <c r="D4" s="52"/>
      <c r="E4" s="52"/>
      <c r="F4" s="52"/>
      <c r="G4" s="52"/>
      <c r="H4" s="52"/>
      <c r="I4" s="52"/>
      <c r="J4" s="52"/>
      <c r="K4" s="52"/>
      <c r="L4" s="52"/>
      <c r="M4" s="52"/>
      <c r="N4" s="52"/>
      <c r="O4" s="52"/>
      <c r="P4" s="52"/>
      <c r="Q4" s="52"/>
    </row>
    <row r="5" spans="1:27" ht="18.75" customHeight="1" x14ac:dyDescent="0.2">
      <c r="B5" s="12"/>
      <c r="C5" s="12"/>
      <c r="D5" s="12"/>
      <c r="E5" s="12"/>
      <c r="F5" s="12"/>
      <c r="G5" s="12"/>
      <c r="H5" s="12"/>
      <c r="I5" s="12"/>
      <c r="J5" s="12"/>
      <c r="K5" s="12"/>
      <c r="L5" s="12"/>
      <c r="M5" s="12"/>
      <c r="N5" s="12"/>
      <c r="O5" s="12"/>
      <c r="P5" s="12"/>
      <c r="Q5" s="12"/>
      <c r="V5" s="178"/>
    </row>
    <row r="6" spans="1:27" ht="91.9" customHeight="1" x14ac:dyDescent="0.2">
      <c r="B6" s="94"/>
      <c r="C6" s="39" t="s">
        <v>235</v>
      </c>
      <c r="D6" s="39" t="s">
        <v>236</v>
      </c>
      <c r="E6" s="39" t="s">
        <v>237</v>
      </c>
      <c r="F6" s="39" t="s">
        <v>238</v>
      </c>
      <c r="G6" s="39" t="s">
        <v>239</v>
      </c>
      <c r="H6" s="39" t="s">
        <v>240</v>
      </c>
      <c r="I6" s="39" t="s">
        <v>241</v>
      </c>
      <c r="J6" s="39" t="s">
        <v>242</v>
      </c>
      <c r="K6" s="39" t="s">
        <v>243</v>
      </c>
      <c r="L6" s="39" t="s">
        <v>244</v>
      </c>
      <c r="M6" s="39" t="s">
        <v>245</v>
      </c>
      <c r="N6" s="39" t="s">
        <v>246</v>
      </c>
      <c r="O6" s="39" t="s">
        <v>247</v>
      </c>
      <c r="P6" s="39" t="s">
        <v>248</v>
      </c>
      <c r="Q6" s="39" t="s">
        <v>249</v>
      </c>
      <c r="R6" s="39" t="s">
        <v>250</v>
      </c>
      <c r="S6" s="39" t="s">
        <v>251</v>
      </c>
      <c r="T6" s="39" t="s">
        <v>252</v>
      </c>
      <c r="U6" s="39" t="s">
        <v>253</v>
      </c>
      <c r="V6" s="39" t="s">
        <v>306</v>
      </c>
      <c r="W6" s="39" t="s">
        <v>307</v>
      </c>
      <c r="X6" s="39" t="s">
        <v>308</v>
      </c>
      <c r="Y6" s="39" t="s">
        <v>309</v>
      </c>
      <c r="Z6" s="39" t="s">
        <v>254</v>
      </c>
    </row>
    <row r="7" spans="1:27" ht="17.100000000000001" customHeight="1" thickBot="1" x14ac:dyDescent="0.25">
      <c r="B7" s="54" t="s">
        <v>255</v>
      </c>
      <c r="C7" s="116">
        <v>347</v>
      </c>
      <c r="D7" s="93">
        <v>0</v>
      </c>
      <c r="E7" s="93">
        <v>14</v>
      </c>
      <c r="F7" s="105">
        <v>361</v>
      </c>
      <c r="G7" s="167">
        <v>151</v>
      </c>
      <c r="H7" s="169">
        <v>1</v>
      </c>
      <c r="I7" s="167">
        <v>27</v>
      </c>
      <c r="J7" s="167">
        <v>0</v>
      </c>
      <c r="K7" s="167">
        <v>132</v>
      </c>
      <c r="L7" s="168">
        <v>24</v>
      </c>
      <c r="M7" s="168">
        <v>4</v>
      </c>
      <c r="N7" s="168">
        <v>28</v>
      </c>
      <c r="O7" s="167">
        <v>20</v>
      </c>
      <c r="P7" s="167">
        <v>1</v>
      </c>
      <c r="Q7" s="167">
        <v>19</v>
      </c>
      <c r="R7" s="93">
        <v>938</v>
      </c>
      <c r="S7" s="93">
        <v>565</v>
      </c>
      <c r="T7" s="107">
        <v>161</v>
      </c>
      <c r="U7" s="93">
        <v>3407</v>
      </c>
      <c r="V7" s="116">
        <v>54</v>
      </c>
      <c r="W7" s="116">
        <v>13</v>
      </c>
      <c r="X7" s="116">
        <v>33</v>
      </c>
      <c r="Y7" s="116">
        <v>8</v>
      </c>
      <c r="Z7" s="116">
        <v>8</v>
      </c>
      <c r="AA7" s="178"/>
    </row>
    <row r="8" spans="1:27" ht="17.100000000000001" customHeight="1" thickBot="1" x14ac:dyDescent="0.25">
      <c r="B8" s="54" t="s">
        <v>256</v>
      </c>
      <c r="C8" s="116">
        <v>553</v>
      </c>
      <c r="D8" s="93">
        <v>1</v>
      </c>
      <c r="E8" s="93">
        <v>10</v>
      </c>
      <c r="F8" s="105">
        <v>564</v>
      </c>
      <c r="G8" s="167">
        <v>180</v>
      </c>
      <c r="H8" s="167">
        <v>1</v>
      </c>
      <c r="I8" s="167">
        <v>41</v>
      </c>
      <c r="J8" s="167">
        <v>1</v>
      </c>
      <c r="K8" s="167">
        <v>164</v>
      </c>
      <c r="L8" s="168">
        <v>13</v>
      </c>
      <c r="M8" s="168">
        <v>8</v>
      </c>
      <c r="N8" s="168">
        <v>21</v>
      </c>
      <c r="O8" s="167">
        <v>8</v>
      </c>
      <c r="P8" s="167">
        <v>1</v>
      </c>
      <c r="Q8" s="167">
        <v>7</v>
      </c>
      <c r="R8" s="93">
        <v>803</v>
      </c>
      <c r="S8" s="93">
        <v>1131</v>
      </c>
      <c r="T8" s="107">
        <v>209</v>
      </c>
      <c r="U8" s="93">
        <v>5629</v>
      </c>
      <c r="V8" s="116">
        <v>122</v>
      </c>
      <c r="W8" s="116">
        <v>37</v>
      </c>
      <c r="X8" s="116">
        <v>77</v>
      </c>
      <c r="Y8" s="116">
        <v>8</v>
      </c>
      <c r="Z8" s="116">
        <v>9</v>
      </c>
      <c r="AA8" s="178"/>
    </row>
    <row r="9" spans="1:27" ht="17.100000000000001" customHeight="1" thickBot="1" x14ac:dyDescent="0.25">
      <c r="B9" s="54" t="s">
        <v>257</v>
      </c>
      <c r="C9" s="116">
        <v>167</v>
      </c>
      <c r="D9" s="93">
        <v>0</v>
      </c>
      <c r="E9" s="93">
        <v>5</v>
      </c>
      <c r="F9" s="105">
        <v>172</v>
      </c>
      <c r="G9" s="167">
        <v>175</v>
      </c>
      <c r="H9" s="167">
        <v>0</v>
      </c>
      <c r="I9" s="167">
        <v>72</v>
      </c>
      <c r="J9" s="167">
        <v>3</v>
      </c>
      <c r="K9" s="167">
        <v>140</v>
      </c>
      <c r="L9" s="168">
        <v>1</v>
      </c>
      <c r="M9" s="168">
        <v>0</v>
      </c>
      <c r="N9" s="168">
        <v>1</v>
      </c>
      <c r="O9" s="167">
        <v>1</v>
      </c>
      <c r="P9" s="167">
        <v>0</v>
      </c>
      <c r="Q9" s="167">
        <v>1</v>
      </c>
      <c r="R9" s="93">
        <v>440</v>
      </c>
      <c r="S9" s="93">
        <v>553</v>
      </c>
      <c r="T9" s="93">
        <v>123</v>
      </c>
      <c r="U9" s="93">
        <v>2738</v>
      </c>
      <c r="V9" s="116">
        <v>70</v>
      </c>
      <c r="W9" s="116">
        <v>40</v>
      </c>
      <c r="X9" s="116">
        <v>25</v>
      </c>
      <c r="Y9" s="116">
        <v>5</v>
      </c>
      <c r="Z9" s="116">
        <v>7</v>
      </c>
      <c r="AA9" s="178"/>
    </row>
    <row r="10" spans="1:27" ht="17.100000000000001" customHeight="1" thickBot="1" x14ac:dyDescent="0.25">
      <c r="B10" s="54" t="s">
        <v>258</v>
      </c>
      <c r="C10" s="116">
        <v>231</v>
      </c>
      <c r="D10" s="93">
        <v>0</v>
      </c>
      <c r="E10" s="93">
        <v>37</v>
      </c>
      <c r="F10" s="105">
        <v>268</v>
      </c>
      <c r="G10" s="167">
        <v>230</v>
      </c>
      <c r="H10" s="167">
        <v>0</v>
      </c>
      <c r="I10" s="167">
        <v>49</v>
      </c>
      <c r="J10" s="167">
        <v>0</v>
      </c>
      <c r="K10" s="167">
        <v>140</v>
      </c>
      <c r="L10" s="168">
        <v>8</v>
      </c>
      <c r="M10" s="168">
        <v>16</v>
      </c>
      <c r="N10" s="168">
        <v>24</v>
      </c>
      <c r="O10" s="167">
        <v>18</v>
      </c>
      <c r="P10" s="167">
        <v>0</v>
      </c>
      <c r="Q10" s="167">
        <v>18</v>
      </c>
      <c r="R10" s="93">
        <v>761</v>
      </c>
      <c r="S10" s="93">
        <v>720</v>
      </c>
      <c r="T10" s="93">
        <v>101</v>
      </c>
      <c r="U10" s="93">
        <v>3767</v>
      </c>
      <c r="V10" s="116">
        <v>142</v>
      </c>
      <c r="W10" s="116">
        <v>50</v>
      </c>
      <c r="X10" s="116">
        <v>86</v>
      </c>
      <c r="Y10" s="116">
        <v>6</v>
      </c>
      <c r="Z10" s="116">
        <v>26</v>
      </c>
      <c r="AA10" s="178"/>
    </row>
    <row r="11" spans="1:27" ht="17.100000000000001" customHeight="1" thickBot="1" x14ac:dyDescent="0.25">
      <c r="A11" s="67"/>
      <c r="B11" s="54" t="s">
        <v>259</v>
      </c>
      <c r="C11" s="116">
        <v>117</v>
      </c>
      <c r="D11" s="93">
        <v>0</v>
      </c>
      <c r="E11" s="93">
        <v>2</v>
      </c>
      <c r="F11" s="105">
        <v>119</v>
      </c>
      <c r="G11" s="167">
        <v>40</v>
      </c>
      <c r="H11" s="169">
        <v>0</v>
      </c>
      <c r="I11" s="167">
        <v>0</v>
      </c>
      <c r="J11" s="167">
        <v>0</v>
      </c>
      <c r="K11" s="167">
        <v>40</v>
      </c>
      <c r="L11" s="168">
        <v>9</v>
      </c>
      <c r="M11" s="168">
        <v>0</v>
      </c>
      <c r="N11" s="168">
        <v>9</v>
      </c>
      <c r="O11" s="169">
        <v>0</v>
      </c>
      <c r="P11" s="169">
        <v>0</v>
      </c>
      <c r="Q11" s="169">
        <v>0</v>
      </c>
      <c r="R11" s="93">
        <v>372</v>
      </c>
      <c r="S11" s="93">
        <v>428</v>
      </c>
      <c r="T11" s="93">
        <v>72</v>
      </c>
      <c r="U11" s="93">
        <v>2386</v>
      </c>
      <c r="V11" s="116">
        <v>23</v>
      </c>
      <c r="W11" s="116">
        <v>2</v>
      </c>
      <c r="X11" s="116">
        <v>17</v>
      </c>
      <c r="Y11" s="116">
        <v>4</v>
      </c>
      <c r="Z11" s="116">
        <v>8</v>
      </c>
      <c r="AA11" s="178"/>
    </row>
    <row r="12" spans="1:27" ht="17.100000000000001" customHeight="1" thickBot="1" x14ac:dyDescent="0.25">
      <c r="A12" s="67"/>
      <c r="B12" s="54" t="s">
        <v>260</v>
      </c>
      <c r="C12" s="116">
        <v>85</v>
      </c>
      <c r="D12" s="93">
        <v>3</v>
      </c>
      <c r="E12" s="93">
        <v>4</v>
      </c>
      <c r="F12" s="105">
        <v>92</v>
      </c>
      <c r="G12" s="167">
        <v>36</v>
      </c>
      <c r="H12" s="167">
        <v>0</v>
      </c>
      <c r="I12" s="167">
        <v>12</v>
      </c>
      <c r="J12" s="167">
        <v>0</v>
      </c>
      <c r="K12" s="167">
        <v>24</v>
      </c>
      <c r="L12" s="168">
        <v>5</v>
      </c>
      <c r="M12" s="168">
        <v>3</v>
      </c>
      <c r="N12" s="168">
        <v>8</v>
      </c>
      <c r="O12" s="167">
        <v>0</v>
      </c>
      <c r="P12" s="167">
        <v>0</v>
      </c>
      <c r="Q12" s="167">
        <v>0</v>
      </c>
      <c r="R12" s="93">
        <v>250</v>
      </c>
      <c r="S12" s="93">
        <v>356</v>
      </c>
      <c r="T12" s="93">
        <v>103</v>
      </c>
      <c r="U12" s="93">
        <v>2862</v>
      </c>
      <c r="V12" s="116">
        <v>24</v>
      </c>
      <c r="W12" s="116">
        <v>11</v>
      </c>
      <c r="X12" s="116">
        <v>12</v>
      </c>
      <c r="Y12" s="116">
        <v>1</v>
      </c>
      <c r="Z12" s="116">
        <v>2</v>
      </c>
      <c r="AA12" s="178"/>
    </row>
    <row r="13" spans="1:27" ht="17.100000000000001" customHeight="1" thickBot="1" x14ac:dyDescent="0.25">
      <c r="A13" s="67"/>
      <c r="B13" s="54" t="s">
        <v>261</v>
      </c>
      <c r="C13" s="116">
        <v>510</v>
      </c>
      <c r="D13" s="93">
        <v>1</v>
      </c>
      <c r="E13" s="93">
        <v>58</v>
      </c>
      <c r="F13" s="105">
        <v>569</v>
      </c>
      <c r="G13" s="167">
        <v>502</v>
      </c>
      <c r="H13" s="167">
        <v>3</v>
      </c>
      <c r="I13" s="167">
        <v>29</v>
      </c>
      <c r="J13" s="167">
        <v>0</v>
      </c>
      <c r="K13" s="167">
        <v>452</v>
      </c>
      <c r="L13" s="168">
        <v>32</v>
      </c>
      <c r="M13" s="168">
        <v>25</v>
      </c>
      <c r="N13" s="168">
        <v>57</v>
      </c>
      <c r="O13" s="167">
        <v>33</v>
      </c>
      <c r="P13" s="167">
        <v>4</v>
      </c>
      <c r="Q13" s="167">
        <v>29</v>
      </c>
      <c r="R13" s="93">
        <v>1655</v>
      </c>
      <c r="S13" s="93">
        <v>1371</v>
      </c>
      <c r="T13" s="93">
        <v>270</v>
      </c>
      <c r="U13" s="93">
        <v>7900</v>
      </c>
      <c r="V13" s="116">
        <v>94</v>
      </c>
      <c r="W13" s="116">
        <v>35</v>
      </c>
      <c r="X13" s="116">
        <v>49</v>
      </c>
      <c r="Y13" s="116">
        <v>10</v>
      </c>
      <c r="Z13" s="116">
        <v>19</v>
      </c>
      <c r="AA13" s="178"/>
    </row>
    <row r="14" spans="1:27" ht="17.100000000000001" customHeight="1" thickBot="1" x14ac:dyDescent="0.25">
      <c r="A14" s="67"/>
      <c r="B14" s="54" t="s">
        <v>262</v>
      </c>
      <c r="C14" s="116">
        <v>900</v>
      </c>
      <c r="D14" s="93">
        <v>18</v>
      </c>
      <c r="E14" s="93">
        <v>54</v>
      </c>
      <c r="F14" s="105">
        <v>972</v>
      </c>
      <c r="G14" s="167">
        <v>736</v>
      </c>
      <c r="H14" s="167">
        <v>0</v>
      </c>
      <c r="I14" s="167">
        <v>66</v>
      </c>
      <c r="J14" s="167">
        <v>0</v>
      </c>
      <c r="K14" s="167">
        <v>586</v>
      </c>
      <c r="L14" s="168">
        <v>15</v>
      </c>
      <c r="M14" s="168">
        <v>28</v>
      </c>
      <c r="N14" s="168">
        <v>43</v>
      </c>
      <c r="O14" s="167">
        <v>23</v>
      </c>
      <c r="P14" s="167">
        <v>3</v>
      </c>
      <c r="Q14" s="167">
        <v>20</v>
      </c>
      <c r="R14" s="93">
        <v>1976</v>
      </c>
      <c r="S14" s="93">
        <v>1199</v>
      </c>
      <c r="T14" s="93">
        <v>254</v>
      </c>
      <c r="U14" s="93">
        <v>8750</v>
      </c>
      <c r="V14" s="116">
        <v>87</v>
      </c>
      <c r="W14" s="116">
        <v>20</v>
      </c>
      <c r="X14" s="116">
        <v>56</v>
      </c>
      <c r="Y14" s="116">
        <v>11</v>
      </c>
      <c r="Z14" s="116">
        <v>15</v>
      </c>
      <c r="AA14" s="178"/>
    </row>
    <row r="15" spans="1:27" ht="17.100000000000001" customHeight="1" thickBot="1" x14ac:dyDescent="0.25">
      <c r="A15" s="67"/>
      <c r="B15" s="54" t="s">
        <v>263</v>
      </c>
      <c r="C15" s="116">
        <v>52</v>
      </c>
      <c r="D15" s="93">
        <v>2</v>
      </c>
      <c r="E15" s="93">
        <v>8</v>
      </c>
      <c r="F15" s="105">
        <v>62</v>
      </c>
      <c r="G15" s="167">
        <v>50</v>
      </c>
      <c r="H15" s="167">
        <v>0</v>
      </c>
      <c r="I15" s="167">
        <v>8</v>
      </c>
      <c r="J15" s="167">
        <v>0</v>
      </c>
      <c r="K15" s="167">
        <v>49</v>
      </c>
      <c r="L15" s="168">
        <v>1</v>
      </c>
      <c r="M15" s="168">
        <v>0</v>
      </c>
      <c r="N15" s="168">
        <v>1</v>
      </c>
      <c r="O15" s="167">
        <v>0</v>
      </c>
      <c r="P15" s="167">
        <v>0</v>
      </c>
      <c r="Q15" s="167">
        <v>0</v>
      </c>
      <c r="R15" s="93">
        <v>107</v>
      </c>
      <c r="S15" s="93">
        <v>70</v>
      </c>
      <c r="T15" s="93">
        <v>18</v>
      </c>
      <c r="U15" s="93">
        <v>883</v>
      </c>
      <c r="V15" s="116">
        <v>26</v>
      </c>
      <c r="W15" s="116">
        <v>3</v>
      </c>
      <c r="X15" s="116">
        <v>21</v>
      </c>
      <c r="Y15" s="116">
        <v>2</v>
      </c>
      <c r="Z15" s="116">
        <v>2</v>
      </c>
      <c r="AA15" s="178"/>
    </row>
    <row r="16" spans="1:27" ht="17.100000000000001" customHeight="1" thickBot="1" x14ac:dyDescent="0.25">
      <c r="B16" s="54" t="s">
        <v>264</v>
      </c>
      <c r="C16" s="116">
        <v>17</v>
      </c>
      <c r="D16" s="93">
        <v>5</v>
      </c>
      <c r="E16" s="93">
        <v>3</v>
      </c>
      <c r="F16" s="105">
        <v>25</v>
      </c>
      <c r="G16" s="167">
        <v>0</v>
      </c>
      <c r="H16" s="167">
        <v>0</v>
      </c>
      <c r="I16" s="167">
        <v>2</v>
      </c>
      <c r="J16" s="167">
        <v>0</v>
      </c>
      <c r="K16" s="167">
        <v>0</v>
      </c>
      <c r="L16" s="168">
        <v>0</v>
      </c>
      <c r="M16" s="168">
        <v>0</v>
      </c>
      <c r="N16" s="168">
        <v>0</v>
      </c>
      <c r="O16" s="167">
        <v>0</v>
      </c>
      <c r="P16" s="167">
        <v>0</v>
      </c>
      <c r="Q16" s="167">
        <v>0</v>
      </c>
      <c r="R16" s="93">
        <v>34</v>
      </c>
      <c r="S16" s="93">
        <v>28</v>
      </c>
      <c r="T16" s="93">
        <v>10</v>
      </c>
      <c r="U16" s="93">
        <v>423</v>
      </c>
      <c r="V16" s="116">
        <v>1</v>
      </c>
      <c r="W16" s="116">
        <v>0</v>
      </c>
      <c r="X16" s="116">
        <v>1</v>
      </c>
      <c r="Y16" s="116">
        <v>0</v>
      </c>
      <c r="Z16" s="116">
        <v>1</v>
      </c>
      <c r="AA16" s="178"/>
    </row>
    <row r="17" spans="2:27" ht="17.100000000000001" customHeight="1" thickBot="1" x14ac:dyDescent="0.25">
      <c r="B17" s="54" t="s">
        <v>265</v>
      </c>
      <c r="C17" s="116">
        <v>272</v>
      </c>
      <c r="D17" s="93">
        <v>1</v>
      </c>
      <c r="E17" s="93">
        <v>13</v>
      </c>
      <c r="F17" s="105">
        <v>286</v>
      </c>
      <c r="G17" s="167">
        <v>114</v>
      </c>
      <c r="H17" s="167">
        <v>0</v>
      </c>
      <c r="I17" s="167">
        <v>14</v>
      </c>
      <c r="J17" s="167">
        <v>2</v>
      </c>
      <c r="K17" s="167">
        <v>88</v>
      </c>
      <c r="L17" s="168">
        <v>3</v>
      </c>
      <c r="M17" s="168">
        <v>6</v>
      </c>
      <c r="N17" s="168">
        <v>9</v>
      </c>
      <c r="O17" s="167">
        <v>4</v>
      </c>
      <c r="P17" s="167">
        <v>1</v>
      </c>
      <c r="Q17" s="167">
        <v>3</v>
      </c>
      <c r="R17" s="93">
        <v>673</v>
      </c>
      <c r="S17" s="93">
        <v>505</v>
      </c>
      <c r="T17" s="93">
        <v>84</v>
      </c>
      <c r="U17" s="93">
        <v>4263</v>
      </c>
      <c r="V17" s="116">
        <v>25</v>
      </c>
      <c r="W17" s="116">
        <v>3</v>
      </c>
      <c r="X17" s="116">
        <v>22</v>
      </c>
      <c r="Y17" s="116">
        <v>0</v>
      </c>
      <c r="Z17" s="116">
        <v>3</v>
      </c>
      <c r="AA17" s="178"/>
    </row>
    <row r="18" spans="2:27" ht="17.100000000000001" customHeight="1" thickBot="1" x14ac:dyDescent="0.25">
      <c r="B18" s="54" t="s">
        <v>266</v>
      </c>
      <c r="C18" s="116">
        <v>323</v>
      </c>
      <c r="D18" s="93">
        <v>7</v>
      </c>
      <c r="E18" s="93">
        <v>18</v>
      </c>
      <c r="F18" s="105">
        <v>348</v>
      </c>
      <c r="G18" s="167">
        <v>275</v>
      </c>
      <c r="H18" s="167">
        <v>0</v>
      </c>
      <c r="I18" s="167">
        <v>11</v>
      </c>
      <c r="J18" s="167">
        <v>0</v>
      </c>
      <c r="K18" s="167">
        <v>261</v>
      </c>
      <c r="L18" s="168">
        <v>3</v>
      </c>
      <c r="M18" s="168">
        <v>6</v>
      </c>
      <c r="N18" s="168">
        <v>9</v>
      </c>
      <c r="O18" s="167">
        <v>2</v>
      </c>
      <c r="P18" s="167">
        <v>1</v>
      </c>
      <c r="Q18" s="167">
        <v>1</v>
      </c>
      <c r="R18" s="93">
        <v>683</v>
      </c>
      <c r="S18" s="93">
        <v>989</v>
      </c>
      <c r="T18" s="93">
        <v>112</v>
      </c>
      <c r="U18" s="93">
        <v>4094</v>
      </c>
      <c r="V18" s="116">
        <v>48</v>
      </c>
      <c r="W18" s="116">
        <v>18</v>
      </c>
      <c r="X18" s="116">
        <v>29</v>
      </c>
      <c r="Y18" s="116">
        <v>1</v>
      </c>
      <c r="Z18" s="116">
        <v>6</v>
      </c>
      <c r="AA18" s="178"/>
    </row>
    <row r="19" spans="2:27" ht="17.100000000000001" customHeight="1" thickBot="1" x14ac:dyDescent="0.25">
      <c r="B19" s="54" t="s">
        <v>181</v>
      </c>
      <c r="C19" s="116">
        <v>543</v>
      </c>
      <c r="D19" s="93">
        <v>1</v>
      </c>
      <c r="E19" s="93">
        <v>50</v>
      </c>
      <c r="F19" s="105">
        <v>594</v>
      </c>
      <c r="G19" s="167">
        <v>644</v>
      </c>
      <c r="H19" s="167">
        <v>0</v>
      </c>
      <c r="I19" s="167">
        <v>6</v>
      </c>
      <c r="J19" s="167">
        <v>0</v>
      </c>
      <c r="K19" s="167">
        <v>607</v>
      </c>
      <c r="L19" s="168">
        <v>0</v>
      </c>
      <c r="M19" s="168">
        <v>0</v>
      </c>
      <c r="N19" s="168">
        <v>0</v>
      </c>
      <c r="O19" s="167">
        <v>0</v>
      </c>
      <c r="P19" s="167">
        <v>0</v>
      </c>
      <c r="Q19" s="167">
        <v>0</v>
      </c>
      <c r="R19" s="93">
        <v>657</v>
      </c>
      <c r="S19" s="93">
        <v>717</v>
      </c>
      <c r="T19" s="93">
        <v>103</v>
      </c>
      <c r="U19" s="93">
        <v>5622</v>
      </c>
      <c r="V19" s="116">
        <v>54</v>
      </c>
      <c r="W19" s="116">
        <v>2</v>
      </c>
      <c r="X19" s="116">
        <v>48</v>
      </c>
      <c r="Y19" s="116">
        <v>4</v>
      </c>
      <c r="Z19" s="116">
        <v>17</v>
      </c>
      <c r="AA19" s="178"/>
    </row>
    <row r="20" spans="2:27" ht="17.100000000000001" customHeight="1" thickBot="1" x14ac:dyDescent="0.25">
      <c r="B20" s="54" t="s">
        <v>267</v>
      </c>
      <c r="C20" s="116">
        <v>557</v>
      </c>
      <c r="D20" s="93">
        <v>14</v>
      </c>
      <c r="E20" s="93">
        <v>4</v>
      </c>
      <c r="F20" s="105">
        <v>575</v>
      </c>
      <c r="G20" s="167">
        <v>538</v>
      </c>
      <c r="H20" s="167">
        <v>0</v>
      </c>
      <c r="I20" s="167">
        <v>9</v>
      </c>
      <c r="J20" s="167">
        <v>0</v>
      </c>
      <c r="K20" s="167">
        <v>519</v>
      </c>
      <c r="L20" s="168">
        <v>2</v>
      </c>
      <c r="M20" s="168">
        <v>9</v>
      </c>
      <c r="N20" s="168">
        <v>11</v>
      </c>
      <c r="O20" s="167">
        <v>11</v>
      </c>
      <c r="P20" s="167">
        <v>0</v>
      </c>
      <c r="Q20" s="167">
        <v>11</v>
      </c>
      <c r="R20" s="93">
        <v>1498</v>
      </c>
      <c r="S20" s="93">
        <v>1395</v>
      </c>
      <c r="T20" s="93">
        <v>93</v>
      </c>
      <c r="U20" s="93">
        <v>6650</v>
      </c>
      <c r="V20" s="116">
        <v>18</v>
      </c>
      <c r="W20" s="116">
        <v>13</v>
      </c>
      <c r="X20" s="116">
        <v>5</v>
      </c>
      <c r="Y20" s="116">
        <v>0</v>
      </c>
      <c r="Z20" s="116">
        <v>44</v>
      </c>
      <c r="AA20" s="178"/>
    </row>
    <row r="21" spans="2:27" ht="17.100000000000001" customHeight="1" thickBot="1" x14ac:dyDescent="0.25">
      <c r="B21" s="54" t="s">
        <v>268</v>
      </c>
      <c r="C21" s="116">
        <v>400</v>
      </c>
      <c r="D21" s="93">
        <v>0</v>
      </c>
      <c r="E21" s="93">
        <v>13</v>
      </c>
      <c r="F21" s="105">
        <v>413</v>
      </c>
      <c r="G21" s="167">
        <v>470</v>
      </c>
      <c r="H21" s="167">
        <v>0</v>
      </c>
      <c r="I21" s="167">
        <v>4</v>
      </c>
      <c r="J21" s="167">
        <v>0</v>
      </c>
      <c r="K21" s="167">
        <v>407</v>
      </c>
      <c r="L21" s="168">
        <v>15</v>
      </c>
      <c r="M21" s="168">
        <v>7</v>
      </c>
      <c r="N21" s="168">
        <v>22</v>
      </c>
      <c r="O21" s="167">
        <v>14</v>
      </c>
      <c r="P21" s="167">
        <v>4</v>
      </c>
      <c r="Q21" s="167">
        <v>10</v>
      </c>
      <c r="R21" s="93">
        <v>1136</v>
      </c>
      <c r="S21" s="93">
        <v>804</v>
      </c>
      <c r="T21" s="93">
        <v>64</v>
      </c>
      <c r="U21" s="93">
        <v>5027</v>
      </c>
      <c r="V21" s="116">
        <v>85</v>
      </c>
      <c r="W21" s="116">
        <v>21</v>
      </c>
      <c r="X21" s="116">
        <v>56</v>
      </c>
      <c r="Y21" s="116">
        <v>8</v>
      </c>
      <c r="Z21" s="116">
        <v>9</v>
      </c>
      <c r="AA21" s="178"/>
    </row>
    <row r="22" spans="2:27" ht="17.100000000000001" customHeight="1" thickBot="1" x14ac:dyDescent="0.25">
      <c r="B22" s="54" t="s">
        <v>183</v>
      </c>
      <c r="C22" s="116">
        <v>58</v>
      </c>
      <c r="D22" s="93">
        <v>7</v>
      </c>
      <c r="E22" s="93">
        <v>2</v>
      </c>
      <c r="F22" s="105">
        <v>67</v>
      </c>
      <c r="G22" s="167">
        <v>73</v>
      </c>
      <c r="H22" s="167">
        <v>0</v>
      </c>
      <c r="I22" s="167">
        <v>8</v>
      </c>
      <c r="J22" s="167">
        <v>0</v>
      </c>
      <c r="K22" s="167">
        <v>56</v>
      </c>
      <c r="L22" s="168">
        <v>9</v>
      </c>
      <c r="M22" s="168">
        <v>7</v>
      </c>
      <c r="N22" s="168">
        <v>16</v>
      </c>
      <c r="O22" s="167">
        <v>14</v>
      </c>
      <c r="P22" s="167">
        <v>0</v>
      </c>
      <c r="Q22" s="167">
        <v>14</v>
      </c>
      <c r="R22" s="93">
        <v>317</v>
      </c>
      <c r="S22" s="93">
        <v>689</v>
      </c>
      <c r="T22" s="93">
        <v>59</v>
      </c>
      <c r="U22" s="93">
        <v>2151</v>
      </c>
      <c r="V22" s="116">
        <v>37</v>
      </c>
      <c r="W22" s="116">
        <v>7</v>
      </c>
      <c r="X22" s="116">
        <v>30</v>
      </c>
      <c r="Y22" s="116">
        <v>0</v>
      </c>
      <c r="Z22" s="116">
        <v>2</v>
      </c>
      <c r="AA22" s="178"/>
    </row>
    <row r="23" spans="2:27" ht="17.100000000000001" customHeight="1" thickBot="1" x14ac:dyDescent="0.25">
      <c r="B23" s="54" t="s">
        <v>269</v>
      </c>
      <c r="C23" s="116">
        <v>31</v>
      </c>
      <c r="D23" s="93">
        <v>0</v>
      </c>
      <c r="E23" s="93">
        <v>0</v>
      </c>
      <c r="F23" s="105">
        <v>31</v>
      </c>
      <c r="G23" s="167">
        <v>45</v>
      </c>
      <c r="H23" s="167">
        <v>1</v>
      </c>
      <c r="I23" s="167">
        <v>0</v>
      </c>
      <c r="J23" s="167">
        <v>0</v>
      </c>
      <c r="K23" s="167">
        <v>45</v>
      </c>
      <c r="L23" s="168">
        <v>0</v>
      </c>
      <c r="M23" s="168">
        <v>1</v>
      </c>
      <c r="N23" s="168">
        <v>1</v>
      </c>
      <c r="O23" s="167">
        <v>1</v>
      </c>
      <c r="P23" s="167">
        <v>0</v>
      </c>
      <c r="Q23" s="167">
        <v>1</v>
      </c>
      <c r="R23" s="93">
        <v>56</v>
      </c>
      <c r="S23" s="93">
        <v>63</v>
      </c>
      <c r="T23" s="93">
        <v>21</v>
      </c>
      <c r="U23" s="93">
        <v>595</v>
      </c>
      <c r="V23" s="116">
        <v>5</v>
      </c>
      <c r="W23" s="116">
        <v>3</v>
      </c>
      <c r="X23" s="116">
        <v>2</v>
      </c>
      <c r="Y23" s="116">
        <v>0</v>
      </c>
      <c r="Z23" s="116">
        <v>2</v>
      </c>
      <c r="AA23" s="178"/>
    </row>
    <row r="24" spans="2:27" ht="15" thickBot="1" x14ac:dyDescent="0.25">
      <c r="B24" s="54" t="s">
        <v>270</v>
      </c>
      <c r="C24" s="116">
        <v>114</v>
      </c>
      <c r="D24" s="93">
        <v>2</v>
      </c>
      <c r="E24" s="93">
        <v>7</v>
      </c>
      <c r="F24" s="105">
        <v>123</v>
      </c>
      <c r="G24" s="167">
        <v>45</v>
      </c>
      <c r="H24" s="167">
        <v>0</v>
      </c>
      <c r="I24" s="167">
        <v>6</v>
      </c>
      <c r="J24" s="167">
        <v>0</v>
      </c>
      <c r="K24" s="167">
        <v>40</v>
      </c>
      <c r="L24" s="168">
        <v>2</v>
      </c>
      <c r="M24" s="168">
        <v>1</v>
      </c>
      <c r="N24" s="168">
        <v>3</v>
      </c>
      <c r="O24" s="167">
        <v>2</v>
      </c>
      <c r="P24" s="167">
        <v>0</v>
      </c>
      <c r="Q24" s="167">
        <v>2</v>
      </c>
      <c r="R24" s="93">
        <v>267</v>
      </c>
      <c r="S24" s="93">
        <v>304</v>
      </c>
      <c r="T24" s="93">
        <v>29</v>
      </c>
      <c r="U24" s="93">
        <v>1238</v>
      </c>
      <c r="V24" s="116">
        <v>16</v>
      </c>
      <c r="W24" s="116">
        <v>5</v>
      </c>
      <c r="X24" s="116">
        <v>9</v>
      </c>
      <c r="Y24" s="116">
        <v>2</v>
      </c>
      <c r="Z24" s="116">
        <v>8</v>
      </c>
      <c r="AA24" s="178"/>
    </row>
    <row r="25" spans="2:27" ht="15" thickBot="1" x14ac:dyDescent="0.25">
      <c r="B25" s="54" t="s">
        <v>271</v>
      </c>
      <c r="C25" s="116">
        <v>115</v>
      </c>
      <c r="D25" s="93">
        <v>7</v>
      </c>
      <c r="E25" s="93">
        <v>6</v>
      </c>
      <c r="F25" s="105">
        <v>128</v>
      </c>
      <c r="G25" s="167">
        <v>66</v>
      </c>
      <c r="H25" s="167">
        <v>0</v>
      </c>
      <c r="I25" s="167">
        <v>5</v>
      </c>
      <c r="J25" s="167">
        <v>0</v>
      </c>
      <c r="K25" s="167">
        <v>58</v>
      </c>
      <c r="L25" s="170">
        <v>3</v>
      </c>
      <c r="M25" s="170">
        <v>6</v>
      </c>
      <c r="N25" s="170">
        <v>9</v>
      </c>
      <c r="O25" s="167">
        <v>8</v>
      </c>
      <c r="P25" s="167">
        <v>3</v>
      </c>
      <c r="Q25" s="167">
        <v>5</v>
      </c>
      <c r="R25" s="93">
        <v>325</v>
      </c>
      <c r="S25" s="93">
        <v>383</v>
      </c>
      <c r="T25" s="93">
        <v>39</v>
      </c>
      <c r="U25" s="93">
        <v>1836</v>
      </c>
      <c r="V25" s="116">
        <v>20</v>
      </c>
      <c r="W25" s="116">
        <v>14</v>
      </c>
      <c r="X25" s="116">
        <v>5</v>
      </c>
      <c r="Y25" s="116">
        <v>1</v>
      </c>
      <c r="Z25" s="116">
        <v>4</v>
      </c>
      <c r="AA25" s="178"/>
    </row>
    <row r="26" spans="2:27" ht="15" thickBot="1" x14ac:dyDescent="0.25">
      <c r="B26" s="54" t="s">
        <v>272</v>
      </c>
      <c r="C26" s="116">
        <v>4</v>
      </c>
      <c r="D26" s="93">
        <v>6</v>
      </c>
      <c r="E26" s="93">
        <v>2</v>
      </c>
      <c r="F26" s="105">
        <v>12</v>
      </c>
      <c r="G26" s="167">
        <v>12</v>
      </c>
      <c r="H26" s="167">
        <v>2</v>
      </c>
      <c r="I26" s="167">
        <v>1</v>
      </c>
      <c r="J26" s="167">
        <v>0</v>
      </c>
      <c r="K26" s="167">
        <v>8</v>
      </c>
      <c r="L26" s="170">
        <v>0</v>
      </c>
      <c r="M26" s="170">
        <v>2</v>
      </c>
      <c r="N26" s="170">
        <v>2</v>
      </c>
      <c r="O26" s="167">
        <v>1</v>
      </c>
      <c r="P26" s="167">
        <v>0</v>
      </c>
      <c r="Q26" s="167">
        <v>1</v>
      </c>
      <c r="R26" s="93">
        <v>140</v>
      </c>
      <c r="S26" s="93">
        <v>160</v>
      </c>
      <c r="T26" s="93">
        <v>9</v>
      </c>
      <c r="U26" s="93">
        <v>501</v>
      </c>
      <c r="V26" s="116">
        <v>10</v>
      </c>
      <c r="W26" s="116">
        <v>1</v>
      </c>
      <c r="X26" s="116">
        <v>6</v>
      </c>
      <c r="Y26" s="116">
        <v>3</v>
      </c>
      <c r="Z26" s="116">
        <v>2</v>
      </c>
      <c r="AA26" s="178"/>
    </row>
    <row r="27" spans="2:27" ht="15" thickBot="1" x14ac:dyDescent="0.25">
      <c r="B27" s="54" t="s">
        <v>273</v>
      </c>
      <c r="C27" s="116">
        <v>65</v>
      </c>
      <c r="D27" s="93">
        <v>0</v>
      </c>
      <c r="E27" s="93">
        <v>7</v>
      </c>
      <c r="F27" s="105">
        <v>72</v>
      </c>
      <c r="G27" s="167">
        <v>70</v>
      </c>
      <c r="H27" s="167">
        <v>0</v>
      </c>
      <c r="I27" s="167">
        <v>0</v>
      </c>
      <c r="J27" s="167">
        <v>0</v>
      </c>
      <c r="K27" s="167">
        <v>32</v>
      </c>
      <c r="L27" s="170">
        <v>2</v>
      </c>
      <c r="M27" s="170">
        <v>6</v>
      </c>
      <c r="N27" s="170">
        <v>8</v>
      </c>
      <c r="O27" s="167">
        <v>0</v>
      </c>
      <c r="P27" s="167">
        <v>0</v>
      </c>
      <c r="Q27" s="167">
        <v>0</v>
      </c>
      <c r="R27" s="93">
        <v>171</v>
      </c>
      <c r="S27" s="93">
        <v>151</v>
      </c>
      <c r="T27" s="93">
        <v>27</v>
      </c>
      <c r="U27" s="93">
        <v>1033</v>
      </c>
      <c r="V27" s="116">
        <v>3</v>
      </c>
      <c r="W27" s="116">
        <v>0</v>
      </c>
      <c r="X27" s="116">
        <v>3</v>
      </c>
      <c r="Y27" s="116">
        <v>0</v>
      </c>
      <c r="Z27" s="116">
        <v>2</v>
      </c>
      <c r="AA27" s="178"/>
    </row>
    <row r="28" spans="2:27" ht="15" thickBot="1" x14ac:dyDescent="0.25">
      <c r="B28" s="54" t="s">
        <v>274</v>
      </c>
      <c r="C28" s="116">
        <v>64</v>
      </c>
      <c r="D28" s="93">
        <v>0</v>
      </c>
      <c r="E28" s="93">
        <v>4</v>
      </c>
      <c r="F28" s="105">
        <v>68</v>
      </c>
      <c r="G28" s="167">
        <v>46</v>
      </c>
      <c r="H28" s="167">
        <v>0</v>
      </c>
      <c r="I28" s="167">
        <v>0</v>
      </c>
      <c r="J28" s="167">
        <v>0</v>
      </c>
      <c r="K28" s="167">
        <v>46</v>
      </c>
      <c r="L28" s="170">
        <v>5</v>
      </c>
      <c r="M28" s="170">
        <v>3</v>
      </c>
      <c r="N28" s="170">
        <v>8</v>
      </c>
      <c r="O28" s="167">
        <v>0</v>
      </c>
      <c r="P28" s="167">
        <v>0</v>
      </c>
      <c r="Q28" s="167">
        <v>0</v>
      </c>
      <c r="R28" s="93">
        <v>90</v>
      </c>
      <c r="S28" s="93">
        <v>78</v>
      </c>
      <c r="T28" s="93">
        <v>13</v>
      </c>
      <c r="U28" s="93">
        <v>566</v>
      </c>
      <c r="V28" s="116">
        <v>6</v>
      </c>
      <c r="W28" s="116">
        <v>1</v>
      </c>
      <c r="X28" s="116">
        <v>4</v>
      </c>
      <c r="Y28" s="116">
        <v>1</v>
      </c>
      <c r="Z28" s="116">
        <v>1</v>
      </c>
      <c r="AA28" s="178"/>
    </row>
    <row r="29" spans="2:27" ht="15" thickBot="1" x14ac:dyDescent="0.25">
      <c r="B29" s="54" t="s">
        <v>275</v>
      </c>
      <c r="C29" s="116">
        <v>23</v>
      </c>
      <c r="D29" s="93">
        <v>0</v>
      </c>
      <c r="E29" s="93">
        <v>0</v>
      </c>
      <c r="F29" s="105">
        <v>23</v>
      </c>
      <c r="G29" s="167">
        <v>23</v>
      </c>
      <c r="H29" s="167">
        <v>0</v>
      </c>
      <c r="I29" s="167">
        <v>2</v>
      </c>
      <c r="J29" s="167">
        <v>0</v>
      </c>
      <c r="K29" s="167">
        <v>23</v>
      </c>
      <c r="L29" s="170">
        <v>0</v>
      </c>
      <c r="M29" s="170">
        <v>0</v>
      </c>
      <c r="N29" s="170">
        <v>0</v>
      </c>
      <c r="O29" s="167">
        <v>0</v>
      </c>
      <c r="P29" s="167">
        <v>0</v>
      </c>
      <c r="Q29" s="167">
        <v>0</v>
      </c>
      <c r="R29" s="93">
        <v>100</v>
      </c>
      <c r="S29" s="93">
        <v>66</v>
      </c>
      <c r="T29" s="93">
        <v>10</v>
      </c>
      <c r="U29" s="93">
        <v>292</v>
      </c>
      <c r="V29" s="116">
        <v>2</v>
      </c>
      <c r="W29" s="116">
        <v>1</v>
      </c>
      <c r="X29" s="116">
        <v>1</v>
      </c>
      <c r="Y29" s="116">
        <v>0</v>
      </c>
      <c r="Z29" s="116">
        <v>0</v>
      </c>
      <c r="AA29" s="178"/>
    </row>
    <row r="30" spans="2:27" ht="15" thickBot="1" x14ac:dyDescent="0.25">
      <c r="B30" s="54" t="s">
        <v>276</v>
      </c>
      <c r="C30" s="116">
        <v>51</v>
      </c>
      <c r="D30" s="93">
        <v>2</v>
      </c>
      <c r="E30" s="93">
        <v>4</v>
      </c>
      <c r="F30" s="105">
        <v>57</v>
      </c>
      <c r="G30" s="167">
        <v>39</v>
      </c>
      <c r="H30" s="167">
        <v>0</v>
      </c>
      <c r="I30" s="167">
        <v>2</v>
      </c>
      <c r="J30" s="167">
        <v>0</v>
      </c>
      <c r="K30" s="167">
        <v>39</v>
      </c>
      <c r="L30" s="170">
        <v>0</v>
      </c>
      <c r="M30" s="170">
        <v>1</v>
      </c>
      <c r="N30" s="170">
        <v>1</v>
      </c>
      <c r="O30" s="167">
        <v>3</v>
      </c>
      <c r="P30" s="167">
        <v>1</v>
      </c>
      <c r="Q30" s="167">
        <v>2</v>
      </c>
      <c r="R30" s="93">
        <v>447</v>
      </c>
      <c r="S30" s="93">
        <v>353</v>
      </c>
      <c r="T30" s="93">
        <v>36</v>
      </c>
      <c r="U30" s="93">
        <v>2076</v>
      </c>
      <c r="V30" s="116">
        <v>21</v>
      </c>
      <c r="W30" s="116">
        <v>3</v>
      </c>
      <c r="X30" s="116">
        <v>15</v>
      </c>
      <c r="Y30" s="116">
        <v>3</v>
      </c>
      <c r="Z30" s="116">
        <v>2</v>
      </c>
      <c r="AA30" s="178"/>
    </row>
    <row r="31" spans="2:27" ht="15" thickBot="1" x14ac:dyDescent="0.25">
      <c r="B31" s="54" t="s">
        <v>277</v>
      </c>
      <c r="C31" s="116">
        <v>7</v>
      </c>
      <c r="D31" s="93">
        <v>0</v>
      </c>
      <c r="E31" s="93">
        <v>0</v>
      </c>
      <c r="F31" s="105">
        <v>7</v>
      </c>
      <c r="G31" s="167">
        <v>0</v>
      </c>
      <c r="H31" s="167">
        <v>0</v>
      </c>
      <c r="I31" s="167">
        <v>0</v>
      </c>
      <c r="J31" s="167">
        <v>0</v>
      </c>
      <c r="K31" s="167">
        <v>0</v>
      </c>
      <c r="L31" s="170">
        <v>0</v>
      </c>
      <c r="M31" s="170">
        <v>0</v>
      </c>
      <c r="N31" s="170">
        <v>0</v>
      </c>
      <c r="O31" s="167">
        <v>0</v>
      </c>
      <c r="P31" s="167">
        <v>0</v>
      </c>
      <c r="Q31" s="167">
        <v>0</v>
      </c>
      <c r="R31" s="93">
        <v>117</v>
      </c>
      <c r="S31" s="93">
        <v>80</v>
      </c>
      <c r="T31" s="93">
        <v>14</v>
      </c>
      <c r="U31" s="93">
        <v>462</v>
      </c>
      <c r="V31" s="116">
        <v>29</v>
      </c>
      <c r="W31" s="116">
        <v>17</v>
      </c>
      <c r="X31" s="116">
        <v>12</v>
      </c>
      <c r="Y31" s="116">
        <v>0</v>
      </c>
      <c r="Z31" s="116">
        <v>3</v>
      </c>
      <c r="AA31" s="178"/>
    </row>
    <row r="32" spans="2:27" ht="15" thickBot="1" x14ac:dyDescent="0.25">
      <c r="B32" s="54" t="s">
        <v>278</v>
      </c>
      <c r="C32" s="116">
        <v>108</v>
      </c>
      <c r="D32" s="93">
        <v>14</v>
      </c>
      <c r="E32" s="93">
        <v>8</v>
      </c>
      <c r="F32" s="105">
        <v>130</v>
      </c>
      <c r="G32" s="167">
        <v>87</v>
      </c>
      <c r="H32" s="167">
        <v>1</v>
      </c>
      <c r="I32" s="167">
        <v>2</v>
      </c>
      <c r="J32" s="167">
        <v>0</v>
      </c>
      <c r="K32" s="167">
        <v>87</v>
      </c>
      <c r="L32" s="170">
        <v>3</v>
      </c>
      <c r="M32" s="170">
        <v>3</v>
      </c>
      <c r="N32" s="170">
        <v>6</v>
      </c>
      <c r="O32" s="167">
        <v>0</v>
      </c>
      <c r="P32" s="167">
        <v>0</v>
      </c>
      <c r="Q32" s="167">
        <v>0</v>
      </c>
      <c r="R32" s="93">
        <v>226</v>
      </c>
      <c r="S32" s="93">
        <v>227</v>
      </c>
      <c r="T32" s="93">
        <v>53</v>
      </c>
      <c r="U32" s="93">
        <v>1480</v>
      </c>
      <c r="V32" s="116">
        <v>12</v>
      </c>
      <c r="W32" s="116">
        <v>1</v>
      </c>
      <c r="X32" s="116">
        <v>9</v>
      </c>
      <c r="Y32" s="116">
        <v>2</v>
      </c>
      <c r="Z32" s="116">
        <v>1</v>
      </c>
      <c r="AA32" s="178"/>
    </row>
    <row r="33" spans="2:27" ht="15" thickBot="1" x14ac:dyDescent="0.25">
      <c r="B33" s="54" t="s">
        <v>279</v>
      </c>
      <c r="C33" s="116">
        <v>100</v>
      </c>
      <c r="D33" s="93">
        <v>4</v>
      </c>
      <c r="E33" s="93">
        <v>8</v>
      </c>
      <c r="F33" s="105">
        <v>112</v>
      </c>
      <c r="G33" s="167">
        <v>68</v>
      </c>
      <c r="H33" s="167">
        <v>0</v>
      </c>
      <c r="I33" s="167">
        <v>0</v>
      </c>
      <c r="J33" s="167">
        <v>0</v>
      </c>
      <c r="K33" s="167">
        <v>68</v>
      </c>
      <c r="L33" s="170">
        <v>0</v>
      </c>
      <c r="M33" s="170">
        <v>1</v>
      </c>
      <c r="N33" s="170">
        <v>1</v>
      </c>
      <c r="O33" s="167">
        <v>0</v>
      </c>
      <c r="P33" s="167">
        <v>0</v>
      </c>
      <c r="Q33" s="167">
        <v>0</v>
      </c>
      <c r="R33" s="93">
        <v>201</v>
      </c>
      <c r="S33" s="93">
        <v>214</v>
      </c>
      <c r="T33" s="93">
        <v>72</v>
      </c>
      <c r="U33" s="93">
        <v>1859</v>
      </c>
      <c r="V33" s="116">
        <v>23</v>
      </c>
      <c r="W33" s="116">
        <v>9</v>
      </c>
      <c r="X33" s="116">
        <v>12</v>
      </c>
      <c r="Y33" s="116">
        <v>2</v>
      </c>
      <c r="Z33" s="116">
        <v>8</v>
      </c>
      <c r="AA33" s="178"/>
    </row>
    <row r="34" spans="2:27" ht="15" thickBot="1" x14ac:dyDescent="0.25">
      <c r="B34" s="54" t="s">
        <v>280</v>
      </c>
      <c r="C34" s="116">
        <v>42</v>
      </c>
      <c r="D34" s="93">
        <v>2</v>
      </c>
      <c r="E34" s="93">
        <v>4</v>
      </c>
      <c r="F34" s="105">
        <v>48</v>
      </c>
      <c r="G34" s="167">
        <v>0</v>
      </c>
      <c r="H34" s="167">
        <v>0</v>
      </c>
      <c r="I34" s="167">
        <v>0</v>
      </c>
      <c r="J34" s="167">
        <v>0</v>
      </c>
      <c r="K34" s="167">
        <v>0</v>
      </c>
      <c r="L34" s="170">
        <v>2</v>
      </c>
      <c r="M34" s="170">
        <v>2</v>
      </c>
      <c r="N34" s="170">
        <v>4</v>
      </c>
      <c r="O34" s="167">
        <v>0</v>
      </c>
      <c r="P34" s="167">
        <v>0</v>
      </c>
      <c r="Q34" s="167">
        <v>0</v>
      </c>
      <c r="R34" s="93">
        <v>100</v>
      </c>
      <c r="S34" s="93">
        <v>110</v>
      </c>
      <c r="T34" s="93">
        <v>20</v>
      </c>
      <c r="U34" s="93">
        <v>756</v>
      </c>
      <c r="V34" s="116">
        <v>4</v>
      </c>
      <c r="W34" s="116">
        <v>0</v>
      </c>
      <c r="X34" s="116">
        <v>2</v>
      </c>
      <c r="Y34" s="116">
        <v>2</v>
      </c>
      <c r="Z34" s="116">
        <v>3</v>
      </c>
      <c r="AA34" s="178"/>
    </row>
    <row r="35" spans="2:27" ht="15" thickBot="1" x14ac:dyDescent="0.25">
      <c r="B35" s="54" t="s">
        <v>281</v>
      </c>
      <c r="C35" s="116">
        <v>112</v>
      </c>
      <c r="D35" s="93">
        <v>0</v>
      </c>
      <c r="E35" s="93">
        <v>6</v>
      </c>
      <c r="F35" s="105">
        <v>118</v>
      </c>
      <c r="G35" s="167">
        <v>116</v>
      </c>
      <c r="H35" s="167">
        <v>0</v>
      </c>
      <c r="I35" s="167">
        <v>0</v>
      </c>
      <c r="J35" s="167">
        <v>0</v>
      </c>
      <c r="K35" s="167">
        <v>106</v>
      </c>
      <c r="L35" s="170">
        <v>2</v>
      </c>
      <c r="M35" s="170">
        <v>1</v>
      </c>
      <c r="N35" s="170">
        <v>3</v>
      </c>
      <c r="O35" s="167">
        <v>0</v>
      </c>
      <c r="P35" s="167">
        <v>0</v>
      </c>
      <c r="Q35" s="167">
        <v>0</v>
      </c>
      <c r="R35" s="93">
        <v>205</v>
      </c>
      <c r="S35" s="93">
        <v>205</v>
      </c>
      <c r="T35" s="93">
        <v>26</v>
      </c>
      <c r="U35" s="93">
        <v>1224</v>
      </c>
      <c r="V35" s="116">
        <v>32</v>
      </c>
      <c r="W35" s="116">
        <v>10</v>
      </c>
      <c r="X35" s="116">
        <v>22</v>
      </c>
      <c r="Y35" s="116">
        <v>0</v>
      </c>
      <c r="Z35" s="116">
        <v>0</v>
      </c>
      <c r="AA35" s="178"/>
    </row>
    <row r="36" spans="2:27" ht="15" thickBot="1" x14ac:dyDescent="0.25">
      <c r="B36" s="54" t="s">
        <v>282</v>
      </c>
      <c r="C36" s="116">
        <v>312</v>
      </c>
      <c r="D36" s="93">
        <v>0</v>
      </c>
      <c r="E36" s="93">
        <v>25</v>
      </c>
      <c r="F36" s="105">
        <v>337</v>
      </c>
      <c r="G36" s="167">
        <v>232</v>
      </c>
      <c r="H36" s="167">
        <v>1</v>
      </c>
      <c r="I36" s="167">
        <v>7</v>
      </c>
      <c r="J36" s="167">
        <v>0</v>
      </c>
      <c r="K36" s="167">
        <v>209</v>
      </c>
      <c r="L36" s="170">
        <v>23</v>
      </c>
      <c r="M36" s="170">
        <v>2</v>
      </c>
      <c r="N36" s="170">
        <v>25</v>
      </c>
      <c r="O36" s="167">
        <v>2</v>
      </c>
      <c r="P36" s="167">
        <v>2</v>
      </c>
      <c r="Q36" s="167">
        <v>0</v>
      </c>
      <c r="R36" s="93">
        <v>431</v>
      </c>
      <c r="S36" s="93">
        <v>374</v>
      </c>
      <c r="T36" s="93">
        <v>149</v>
      </c>
      <c r="U36" s="93">
        <v>4265</v>
      </c>
      <c r="V36" s="116">
        <v>37</v>
      </c>
      <c r="W36" s="116">
        <v>12</v>
      </c>
      <c r="X36" s="116">
        <v>25</v>
      </c>
      <c r="Y36" s="116">
        <v>0</v>
      </c>
      <c r="Z36" s="116">
        <v>8</v>
      </c>
      <c r="AA36" s="178"/>
    </row>
    <row r="37" spans="2:27" ht="15" thickBot="1" x14ac:dyDescent="0.25">
      <c r="B37" s="54" t="s">
        <v>283</v>
      </c>
      <c r="C37" s="116">
        <v>2515</v>
      </c>
      <c r="D37" s="93">
        <v>329</v>
      </c>
      <c r="E37" s="93">
        <v>408</v>
      </c>
      <c r="F37" s="105">
        <v>3252</v>
      </c>
      <c r="G37" s="167">
        <v>2702</v>
      </c>
      <c r="H37" s="167">
        <v>3</v>
      </c>
      <c r="I37" s="167">
        <v>106</v>
      </c>
      <c r="J37" s="167">
        <v>34</v>
      </c>
      <c r="K37" s="167">
        <v>2221</v>
      </c>
      <c r="L37" s="170">
        <v>8</v>
      </c>
      <c r="M37" s="170">
        <v>48</v>
      </c>
      <c r="N37" s="170">
        <v>56</v>
      </c>
      <c r="O37" s="167">
        <v>32</v>
      </c>
      <c r="P37" s="167">
        <v>5</v>
      </c>
      <c r="Q37" s="167">
        <v>27</v>
      </c>
      <c r="R37" s="93">
        <v>7274</v>
      </c>
      <c r="S37" s="93">
        <v>3196</v>
      </c>
      <c r="T37" s="93">
        <v>1432</v>
      </c>
      <c r="U37" s="93">
        <v>20388</v>
      </c>
      <c r="V37" s="116">
        <v>514</v>
      </c>
      <c r="W37" s="116">
        <v>122</v>
      </c>
      <c r="X37" s="116">
        <v>241</v>
      </c>
      <c r="Y37" s="116">
        <v>151</v>
      </c>
      <c r="Z37" s="116">
        <v>61</v>
      </c>
      <c r="AA37" s="178"/>
    </row>
    <row r="38" spans="2:27" ht="15" thickBot="1" x14ac:dyDescent="0.25">
      <c r="B38" s="54" t="s">
        <v>284</v>
      </c>
      <c r="C38" s="116">
        <v>367</v>
      </c>
      <c r="D38" s="93">
        <v>6</v>
      </c>
      <c r="E38" s="93">
        <v>23</v>
      </c>
      <c r="F38" s="105">
        <v>396</v>
      </c>
      <c r="G38" s="167">
        <v>512</v>
      </c>
      <c r="H38" s="169">
        <v>1</v>
      </c>
      <c r="I38" s="167">
        <v>12</v>
      </c>
      <c r="J38" s="167">
        <v>3</v>
      </c>
      <c r="K38" s="167">
        <v>462</v>
      </c>
      <c r="L38" s="170">
        <v>0</v>
      </c>
      <c r="M38" s="170">
        <v>4</v>
      </c>
      <c r="N38" s="170">
        <v>4</v>
      </c>
      <c r="O38" s="169">
        <v>4</v>
      </c>
      <c r="P38" s="169">
        <v>1</v>
      </c>
      <c r="Q38" s="169">
        <v>3</v>
      </c>
      <c r="R38" s="93">
        <v>569</v>
      </c>
      <c r="S38" s="93">
        <v>267</v>
      </c>
      <c r="T38" s="93">
        <v>283</v>
      </c>
      <c r="U38" s="93">
        <v>2812</v>
      </c>
      <c r="V38" s="116">
        <v>260</v>
      </c>
      <c r="W38" s="116">
        <v>50</v>
      </c>
      <c r="X38" s="116">
        <v>153</v>
      </c>
      <c r="Y38" s="116">
        <v>57</v>
      </c>
      <c r="Z38" s="116">
        <v>21</v>
      </c>
      <c r="AA38" s="178"/>
    </row>
    <row r="39" spans="2:27" ht="15" thickBot="1" x14ac:dyDescent="0.25">
      <c r="B39" s="54" t="s">
        <v>285</v>
      </c>
      <c r="C39" s="116">
        <v>232</v>
      </c>
      <c r="D39" s="93">
        <v>42</v>
      </c>
      <c r="E39" s="93">
        <v>18</v>
      </c>
      <c r="F39" s="105">
        <v>292</v>
      </c>
      <c r="G39" s="167">
        <v>230</v>
      </c>
      <c r="H39" s="167">
        <v>0</v>
      </c>
      <c r="I39" s="167">
        <v>4</v>
      </c>
      <c r="J39" s="167">
        <v>1</v>
      </c>
      <c r="K39" s="167">
        <v>221</v>
      </c>
      <c r="L39" s="170">
        <v>0</v>
      </c>
      <c r="M39" s="170">
        <v>3</v>
      </c>
      <c r="N39" s="170">
        <v>3</v>
      </c>
      <c r="O39" s="167">
        <v>6</v>
      </c>
      <c r="P39" s="167">
        <v>0</v>
      </c>
      <c r="Q39" s="167">
        <v>6</v>
      </c>
      <c r="R39" s="93">
        <v>303</v>
      </c>
      <c r="S39" s="93">
        <v>136</v>
      </c>
      <c r="T39" s="93">
        <v>231</v>
      </c>
      <c r="U39" s="93">
        <v>1328</v>
      </c>
      <c r="V39" s="116">
        <v>52</v>
      </c>
      <c r="W39" s="116">
        <v>16</v>
      </c>
      <c r="X39" s="116">
        <v>33</v>
      </c>
      <c r="Y39" s="116">
        <v>3</v>
      </c>
      <c r="Z39" s="116">
        <v>6</v>
      </c>
      <c r="AA39" s="178"/>
    </row>
    <row r="40" spans="2:27" ht="15" thickBot="1" x14ac:dyDescent="0.25">
      <c r="B40" s="54" t="s">
        <v>286</v>
      </c>
      <c r="C40" s="116">
        <v>505</v>
      </c>
      <c r="D40" s="93">
        <v>10</v>
      </c>
      <c r="E40" s="93">
        <v>33</v>
      </c>
      <c r="F40" s="105">
        <v>548</v>
      </c>
      <c r="G40" s="167">
        <v>522</v>
      </c>
      <c r="H40" s="167">
        <v>0</v>
      </c>
      <c r="I40" s="167">
        <v>8</v>
      </c>
      <c r="J40" s="167">
        <v>2</v>
      </c>
      <c r="K40" s="167">
        <v>479</v>
      </c>
      <c r="L40" s="170">
        <v>0</v>
      </c>
      <c r="M40" s="170">
        <v>6</v>
      </c>
      <c r="N40" s="170">
        <v>6</v>
      </c>
      <c r="O40" s="167">
        <v>6</v>
      </c>
      <c r="P40" s="167">
        <v>0</v>
      </c>
      <c r="Q40" s="167">
        <v>6</v>
      </c>
      <c r="R40" s="93">
        <v>740</v>
      </c>
      <c r="S40" s="93">
        <v>428</v>
      </c>
      <c r="T40" s="93">
        <v>670</v>
      </c>
      <c r="U40" s="93">
        <v>2955</v>
      </c>
      <c r="V40" s="116">
        <v>95</v>
      </c>
      <c r="W40" s="116">
        <v>29</v>
      </c>
      <c r="X40" s="116">
        <v>62</v>
      </c>
      <c r="Y40" s="116">
        <v>4</v>
      </c>
      <c r="Z40" s="116">
        <v>0</v>
      </c>
      <c r="AA40" s="178"/>
    </row>
    <row r="41" spans="2:27" ht="15" thickBot="1" x14ac:dyDescent="0.25">
      <c r="B41" s="54" t="s">
        <v>287</v>
      </c>
      <c r="C41" s="116">
        <v>882</v>
      </c>
      <c r="D41" s="93">
        <v>49</v>
      </c>
      <c r="E41" s="93">
        <v>88</v>
      </c>
      <c r="F41" s="105">
        <v>1019</v>
      </c>
      <c r="G41" s="167">
        <v>673</v>
      </c>
      <c r="H41" s="167">
        <v>1</v>
      </c>
      <c r="I41" s="167">
        <v>8</v>
      </c>
      <c r="J41" s="167">
        <v>2</v>
      </c>
      <c r="K41" s="167">
        <v>665</v>
      </c>
      <c r="L41" s="170">
        <v>2</v>
      </c>
      <c r="M41" s="170">
        <v>6</v>
      </c>
      <c r="N41" s="170">
        <v>8</v>
      </c>
      <c r="O41" s="167">
        <v>2</v>
      </c>
      <c r="P41" s="167">
        <v>1</v>
      </c>
      <c r="Q41" s="167">
        <v>1</v>
      </c>
      <c r="R41" s="93">
        <v>1682</v>
      </c>
      <c r="S41" s="93">
        <v>778</v>
      </c>
      <c r="T41" s="93">
        <v>405</v>
      </c>
      <c r="U41" s="93">
        <v>8530</v>
      </c>
      <c r="V41" s="116">
        <v>263</v>
      </c>
      <c r="W41" s="116">
        <v>73</v>
      </c>
      <c r="X41" s="116">
        <v>154</v>
      </c>
      <c r="Y41" s="116">
        <v>36</v>
      </c>
      <c r="Z41" s="116">
        <v>21</v>
      </c>
      <c r="AA41" s="178"/>
    </row>
    <row r="42" spans="2:27" ht="15" thickBot="1" x14ac:dyDescent="0.25">
      <c r="B42" s="54" t="s">
        <v>288</v>
      </c>
      <c r="C42" s="116">
        <v>206</v>
      </c>
      <c r="D42" s="93">
        <v>8</v>
      </c>
      <c r="E42" s="93">
        <v>14</v>
      </c>
      <c r="F42" s="105">
        <v>228</v>
      </c>
      <c r="G42" s="167">
        <v>132</v>
      </c>
      <c r="H42" s="167">
        <v>0</v>
      </c>
      <c r="I42" s="167">
        <v>0</v>
      </c>
      <c r="J42" s="167">
        <v>1</v>
      </c>
      <c r="K42" s="167">
        <v>70</v>
      </c>
      <c r="L42" s="170">
        <v>0</v>
      </c>
      <c r="M42" s="170">
        <v>8</v>
      </c>
      <c r="N42" s="170">
        <v>8</v>
      </c>
      <c r="O42" s="167">
        <v>15</v>
      </c>
      <c r="P42" s="167">
        <v>0</v>
      </c>
      <c r="Q42" s="167">
        <v>15</v>
      </c>
      <c r="R42" s="93">
        <v>456</v>
      </c>
      <c r="S42" s="93">
        <v>417</v>
      </c>
      <c r="T42" s="93">
        <v>119</v>
      </c>
      <c r="U42" s="93">
        <v>2476</v>
      </c>
      <c r="V42" s="116">
        <v>24</v>
      </c>
      <c r="W42" s="116">
        <v>12</v>
      </c>
      <c r="X42" s="116">
        <v>11</v>
      </c>
      <c r="Y42" s="116">
        <v>1</v>
      </c>
      <c r="Z42" s="116">
        <v>15</v>
      </c>
      <c r="AA42" s="178"/>
    </row>
    <row r="43" spans="2:27" ht="15" thickBot="1" x14ac:dyDescent="0.25">
      <c r="B43" s="54" t="s">
        <v>289</v>
      </c>
      <c r="C43" s="116">
        <v>969</v>
      </c>
      <c r="D43" s="93">
        <v>52</v>
      </c>
      <c r="E43" s="93">
        <v>55</v>
      </c>
      <c r="F43" s="105">
        <v>1076</v>
      </c>
      <c r="G43" s="167">
        <v>928</v>
      </c>
      <c r="H43" s="167">
        <v>2</v>
      </c>
      <c r="I43" s="167">
        <v>25</v>
      </c>
      <c r="J43" s="167">
        <v>4</v>
      </c>
      <c r="K43" s="167">
        <v>840</v>
      </c>
      <c r="L43" s="170">
        <v>49</v>
      </c>
      <c r="M43" s="170">
        <v>81</v>
      </c>
      <c r="N43" s="170">
        <v>130</v>
      </c>
      <c r="O43" s="167">
        <v>83</v>
      </c>
      <c r="P43" s="167">
        <v>1</v>
      </c>
      <c r="Q43" s="167">
        <v>82</v>
      </c>
      <c r="R43" s="93">
        <v>3538</v>
      </c>
      <c r="S43" s="93">
        <v>1744</v>
      </c>
      <c r="T43" s="93">
        <v>317</v>
      </c>
      <c r="U43" s="93">
        <v>11863</v>
      </c>
      <c r="V43" s="116">
        <v>454</v>
      </c>
      <c r="W43" s="116">
        <v>73</v>
      </c>
      <c r="X43" s="116">
        <v>348</v>
      </c>
      <c r="Y43" s="116">
        <v>33</v>
      </c>
      <c r="Z43" s="116">
        <v>28</v>
      </c>
      <c r="AA43" s="178"/>
    </row>
    <row r="44" spans="2:27" ht="15" thickBot="1" x14ac:dyDescent="0.25">
      <c r="B44" s="54" t="s">
        <v>290</v>
      </c>
      <c r="C44" s="116">
        <v>181</v>
      </c>
      <c r="D44" s="93">
        <v>11</v>
      </c>
      <c r="E44" s="93">
        <v>13</v>
      </c>
      <c r="F44" s="105">
        <v>205</v>
      </c>
      <c r="G44" s="167">
        <v>97</v>
      </c>
      <c r="H44" s="167">
        <v>0</v>
      </c>
      <c r="I44" s="167">
        <v>10</v>
      </c>
      <c r="J44" s="167">
        <v>0</v>
      </c>
      <c r="K44" s="167">
        <v>84</v>
      </c>
      <c r="L44" s="170">
        <v>1</v>
      </c>
      <c r="M44" s="170">
        <v>16</v>
      </c>
      <c r="N44" s="170">
        <v>17</v>
      </c>
      <c r="O44" s="167">
        <v>13</v>
      </c>
      <c r="P44" s="167">
        <v>4</v>
      </c>
      <c r="Q44" s="167">
        <v>9</v>
      </c>
      <c r="R44" s="93">
        <v>327</v>
      </c>
      <c r="S44" s="93">
        <v>364</v>
      </c>
      <c r="T44" s="93">
        <v>83</v>
      </c>
      <c r="U44" s="93">
        <v>2963</v>
      </c>
      <c r="V44" s="116">
        <v>20</v>
      </c>
      <c r="W44" s="116">
        <v>9</v>
      </c>
      <c r="X44" s="116">
        <v>9</v>
      </c>
      <c r="Y44" s="116">
        <v>2</v>
      </c>
      <c r="Z44" s="116">
        <v>4</v>
      </c>
      <c r="AA44" s="178"/>
    </row>
    <row r="45" spans="2:27" ht="15" thickBot="1" x14ac:dyDescent="0.25">
      <c r="B45" s="54" t="s">
        <v>291</v>
      </c>
      <c r="C45" s="116">
        <v>0</v>
      </c>
      <c r="D45" s="93">
        <v>0</v>
      </c>
      <c r="E45" s="93">
        <v>0</v>
      </c>
      <c r="F45" s="105">
        <v>0</v>
      </c>
      <c r="G45" s="167">
        <v>82</v>
      </c>
      <c r="H45" s="167">
        <v>0</v>
      </c>
      <c r="I45" s="167">
        <v>2</v>
      </c>
      <c r="J45" s="167">
        <v>0</v>
      </c>
      <c r="K45" s="167">
        <v>82</v>
      </c>
      <c r="L45" s="170">
        <v>0</v>
      </c>
      <c r="M45" s="170">
        <v>3</v>
      </c>
      <c r="N45" s="170">
        <v>3</v>
      </c>
      <c r="O45" s="167">
        <v>1</v>
      </c>
      <c r="P45" s="167">
        <v>0</v>
      </c>
      <c r="Q45" s="167">
        <v>1</v>
      </c>
      <c r="R45" s="93">
        <v>233</v>
      </c>
      <c r="S45" s="93">
        <v>222</v>
      </c>
      <c r="T45" s="93">
        <v>50</v>
      </c>
      <c r="U45" s="93">
        <v>1434</v>
      </c>
      <c r="V45" s="116">
        <v>11</v>
      </c>
      <c r="W45" s="116">
        <v>1</v>
      </c>
      <c r="X45" s="116">
        <v>9</v>
      </c>
      <c r="Y45" s="116">
        <v>1</v>
      </c>
      <c r="Z45" s="116">
        <v>3</v>
      </c>
      <c r="AA45" s="178"/>
    </row>
    <row r="46" spans="2:27" ht="15.75" customHeight="1" thickBot="1" x14ac:dyDescent="0.25">
      <c r="B46" s="54" t="s">
        <v>292</v>
      </c>
      <c r="C46" s="116">
        <v>239</v>
      </c>
      <c r="D46" s="93">
        <v>10</v>
      </c>
      <c r="E46" s="93">
        <v>15</v>
      </c>
      <c r="F46" s="105">
        <v>264</v>
      </c>
      <c r="G46" s="167">
        <v>250</v>
      </c>
      <c r="H46" s="167">
        <v>1</v>
      </c>
      <c r="I46" s="167">
        <v>12</v>
      </c>
      <c r="J46" s="167">
        <v>1</v>
      </c>
      <c r="K46" s="167">
        <v>208</v>
      </c>
      <c r="L46" s="170">
        <v>2</v>
      </c>
      <c r="M46" s="170">
        <v>2</v>
      </c>
      <c r="N46" s="170">
        <v>4</v>
      </c>
      <c r="O46" s="167">
        <v>4</v>
      </c>
      <c r="P46" s="167">
        <v>3</v>
      </c>
      <c r="Q46" s="167">
        <v>1</v>
      </c>
      <c r="R46" s="93">
        <v>677</v>
      </c>
      <c r="S46" s="93">
        <v>703</v>
      </c>
      <c r="T46" s="93">
        <v>99</v>
      </c>
      <c r="U46" s="93">
        <v>3410</v>
      </c>
      <c r="V46" s="116">
        <v>34</v>
      </c>
      <c r="W46" s="116">
        <v>9</v>
      </c>
      <c r="X46" s="116">
        <v>20</v>
      </c>
      <c r="Y46" s="116">
        <v>5</v>
      </c>
      <c r="Z46" s="116">
        <v>7</v>
      </c>
      <c r="AA46" s="178"/>
    </row>
    <row r="47" spans="2:27" ht="15" thickBot="1" x14ac:dyDescent="0.25">
      <c r="B47" s="54" t="s">
        <v>293</v>
      </c>
      <c r="C47" s="116">
        <v>93</v>
      </c>
      <c r="D47" s="93">
        <v>2</v>
      </c>
      <c r="E47" s="93">
        <v>6</v>
      </c>
      <c r="F47" s="105">
        <v>101</v>
      </c>
      <c r="G47" s="167">
        <v>87</v>
      </c>
      <c r="H47" s="167">
        <v>0</v>
      </c>
      <c r="I47" s="167">
        <v>5</v>
      </c>
      <c r="J47" s="167">
        <v>0</v>
      </c>
      <c r="K47" s="167">
        <v>66</v>
      </c>
      <c r="L47" s="170">
        <v>0</v>
      </c>
      <c r="M47" s="170">
        <v>0</v>
      </c>
      <c r="N47" s="170">
        <v>0</v>
      </c>
      <c r="O47" s="167">
        <v>0</v>
      </c>
      <c r="P47" s="167">
        <v>0</v>
      </c>
      <c r="Q47" s="167">
        <v>0</v>
      </c>
      <c r="R47" s="93">
        <v>293</v>
      </c>
      <c r="S47" s="93">
        <v>318</v>
      </c>
      <c r="T47" s="93">
        <v>31</v>
      </c>
      <c r="U47" s="93">
        <v>1330</v>
      </c>
      <c r="V47" s="116">
        <v>29</v>
      </c>
      <c r="W47" s="116">
        <v>8</v>
      </c>
      <c r="X47" s="116">
        <v>20</v>
      </c>
      <c r="Y47" s="116">
        <v>1</v>
      </c>
      <c r="Z47" s="116">
        <v>6</v>
      </c>
      <c r="AA47" s="178"/>
    </row>
    <row r="48" spans="2:27" ht="15" thickBot="1" x14ac:dyDescent="0.25">
      <c r="B48" s="54" t="s">
        <v>294</v>
      </c>
      <c r="C48" s="116">
        <v>72</v>
      </c>
      <c r="D48" s="93">
        <v>0</v>
      </c>
      <c r="E48" s="93">
        <v>4</v>
      </c>
      <c r="F48" s="105">
        <v>76</v>
      </c>
      <c r="G48" s="167">
        <v>60</v>
      </c>
      <c r="H48" s="167">
        <v>0</v>
      </c>
      <c r="I48" s="167">
        <v>0</v>
      </c>
      <c r="J48" s="167">
        <v>1</v>
      </c>
      <c r="K48" s="167">
        <v>60</v>
      </c>
      <c r="L48" s="170">
        <v>0</v>
      </c>
      <c r="M48" s="170">
        <v>1</v>
      </c>
      <c r="N48" s="170">
        <v>1</v>
      </c>
      <c r="O48" s="167">
        <v>1</v>
      </c>
      <c r="P48" s="167">
        <v>0</v>
      </c>
      <c r="Q48" s="167">
        <v>1</v>
      </c>
      <c r="R48" s="93">
        <v>239</v>
      </c>
      <c r="S48" s="93">
        <v>323</v>
      </c>
      <c r="T48" s="93">
        <v>22</v>
      </c>
      <c r="U48" s="93">
        <v>1363</v>
      </c>
      <c r="V48" s="116">
        <v>6</v>
      </c>
      <c r="W48" s="116">
        <v>1</v>
      </c>
      <c r="X48" s="116">
        <v>4</v>
      </c>
      <c r="Y48" s="116">
        <v>1</v>
      </c>
      <c r="Z48" s="116">
        <v>0</v>
      </c>
      <c r="AA48" s="178"/>
    </row>
    <row r="49" spans="2:27" ht="15" thickBot="1" x14ac:dyDescent="0.25">
      <c r="B49" s="54" t="s">
        <v>295</v>
      </c>
      <c r="C49" s="116">
        <v>278</v>
      </c>
      <c r="D49" s="93">
        <v>6</v>
      </c>
      <c r="E49" s="93">
        <v>23</v>
      </c>
      <c r="F49" s="105">
        <v>307</v>
      </c>
      <c r="G49" s="167">
        <v>256</v>
      </c>
      <c r="H49" s="167">
        <v>0</v>
      </c>
      <c r="I49" s="167">
        <v>25</v>
      </c>
      <c r="J49" s="167">
        <v>3</v>
      </c>
      <c r="K49" s="167">
        <v>211</v>
      </c>
      <c r="L49" s="170">
        <v>0</v>
      </c>
      <c r="M49" s="170">
        <v>0</v>
      </c>
      <c r="N49" s="170">
        <v>0</v>
      </c>
      <c r="O49" s="167">
        <v>0</v>
      </c>
      <c r="P49" s="167">
        <v>0</v>
      </c>
      <c r="Q49" s="167">
        <v>0</v>
      </c>
      <c r="R49" s="93">
        <v>600</v>
      </c>
      <c r="S49" s="93">
        <v>626</v>
      </c>
      <c r="T49" s="93">
        <v>70</v>
      </c>
      <c r="U49" s="93">
        <v>3813</v>
      </c>
      <c r="V49" s="116">
        <v>87</v>
      </c>
      <c r="W49" s="116">
        <v>15</v>
      </c>
      <c r="X49" s="116">
        <v>70</v>
      </c>
      <c r="Y49" s="116">
        <v>2</v>
      </c>
      <c r="Z49" s="116">
        <v>13</v>
      </c>
      <c r="AA49" s="178"/>
    </row>
    <row r="50" spans="2:27" ht="15" thickBot="1" x14ac:dyDescent="0.25">
      <c r="B50" s="54" t="s">
        <v>296</v>
      </c>
      <c r="C50" s="116">
        <v>2782</v>
      </c>
      <c r="D50" s="93">
        <v>51</v>
      </c>
      <c r="E50" s="93">
        <v>203</v>
      </c>
      <c r="F50" s="105">
        <v>3036</v>
      </c>
      <c r="G50" s="40">
        <v>2220</v>
      </c>
      <c r="H50" s="40">
        <v>12</v>
      </c>
      <c r="I50" s="40">
        <v>352</v>
      </c>
      <c r="J50" s="40">
        <v>10</v>
      </c>
      <c r="K50" s="40">
        <v>2136</v>
      </c>
      <c r="L50" s="170">
        <v>151</v>
      </c>
      <c r="M50" s="170">
        <v>157</v>
      </c>
      <c r="N50" s="170">
        <v>308</v>
      </c>
      <c r="O50" s="40">
        <v>242</v>
      </c>
      <c r="P50" s="40">
        <v>19</v>
      </c>
      <c r="Q50" s="40">
        <v>223</v>
      </c>
      <c r="R50" s="93">
        <v>7138</v>
      </c>
      <c r="S50" s="93">
        <v>5161</v>
      </c>
      <c r="T50" s="93">
        <v>564</v>
      </c>
      <c r="U50" s="93">
        <v>35534</v>
      </c>
      <c r="V50" s="116">
        <v>582</v>
      </c>
      <c r="W50" s="116">
        <v>107</v>
      </c>
      <c r="X50" s="116">
        <v>103</v>
      </c>
      <c r="Y50" s="116">
        <v>372</v>
      </c>
      <c r="Z50" s="116">
        <v>28</v>
      </c>
      <c r="AA50" s="178"/>
    </row>
    <row r="51" spans="2:27" ht="15" thickBot="1" x14ac:dyDescent="0.25">
      <c r="B51" s="54" t="s">
        <v>297</v>
      </c>
      <c r="C51" s="116">
        <v>838</v>
      </c>
      <c r="D51" s="93">
        <v>2</v>
      </c>
      <c r="E51" s="93">
        <v>48</v>
      </c>
      <c r="F51" s="105">
        <v>888</v>
      </c>
      <c r="G51" s="40">
        <v>843</v>
      </c>
      <c r="H51" s="40">
        <v>4</v>
      </c>
      <c r="I51" s="40">
        <v>33</v>
      </c>
      <c r="J51" s="40">
        <v>1</v>
      </c>
      <c r="K51" s="40">
        <v>809</v>
      </c>
      <c r="L51" s="170">
        <v>16</v>
      </c>
      <c r="M51" s="170">
        <v>24</v>
      </c>
      <c r="N51" s="170">
        <v>40</v>
      </c>
      <c r="O51" s="40">
        <v>22</v>
      </c>
      <c r="P51" s="40">
        <v>0</v>
      </c>
      <c r="Q51" s="40">
        <v>22</v>
      </c>
      <c r="R51" s="93">
        <v>1297</v>
      </c>
      <c r="S51" s="93">
        <v>638</v>
      </c>
      <c r="T51" s="93">
        <v>293</v>
      </c>
      <c r="U51" s="93">
        <v>6530</v>
      </c>
      <c r="V51" s="116">
        <v>198</v>
      </c>
      <c r="W51" s="116">
        <v>72</v>
      </c>
      <c r="X51" s="116">
        <v>101</v>
      </c>
      <c r="Y51" s="116">
        <v>25</v>
      </c>
      <c r="Z51" s="116">
        <v>15</v>
      </c>
      <c r="AA51" s="178"/>
    </row>
    <row r="52" spans="2:27" ht="15" thickBot="1" x14ac:dyDescent="0.25">
      <c r="B52" s="54" t="s">
        <v>298</v>
      </c>
      <c r="C52" s="116">
        <v>156</v>
      </c>
      <c r="D52" s="93">
        <v>19</v>
      </c>
      <c r="E52" s="93">
        <v>17</v>
      </c>
      <c r="F52" s="105">
        <v>192</v>
      </c>
      <c r="G52" s="40">
        <v>149</v>
      </c>
      <c r="H52" s="40">
        <v>2</v>
      </c>
      <c r="I52" s="40">
        <v>15</v>
      </c>
      <c r="J52" s="40">
        <v>1</v>
      </c>
      <c r="K52" s="40">
        <v>135</v>
      </c>
      <c r="L52" s="170">
        <v>0</v>
      </c>
      <c r="M52" s="170">
        <v>5</v>
      </c>
      <c r="N52" s="170">
        <v>5</v>
      </c>
      <c r="O52" s="40">
        <v>0</v>
      </c>
      <c r="P52" s="40">
        <v>0</v>
      </c>
      <c r="Q52" s="40">
        <v>0</v>
      </c>
      <c r="R52" s="93">
        <v>295</v>
      </c>
      <c r="S52" s="93">
        <v>305</v>
      </c>
      <c r="T52" s="93">
        <v>26</v>
      </c>
      <c r="U52" s="93">
        <v>2103</v>
      </c>
      <c r="V52" s="116">
        <v>21</v>
      </c>
      <c r="W52" s="116">
        <v>2</v>
      </c>
      <c r="X52" s="116">
        <v>19</v>
      </c>
      <c r="Y52" s="116">
        <v>0</v>
      </c>
      <c r="Z52" s="116">
        <v>0</v>
      </c>
      <c r="AA52" s="178"/>
    </row>
    <row r="53" spans="2:27" ht="15" thickBot="1" x14ac:dyDescent="0.25">
      <c r="B53" s="54" t="s">
        <v>299</v>
      </c>
      <c r="C53" s="116">
        <v>73</v>
      </c>
      <c r="D53" s="93">
        <v>2</v>
      </c>
      <c r="E53" s="93">
        <v>9</v>
      </c>
      <c r="F53" s="105">
        <v>84</v>
      </c>
      <c r="G53" s="40">
        <v>68</v>
      </c>
      <c r="H53" s="40">
        <v>0</v>
      </c>
      <c r="I53" s="40">
        <v>2</v>
      </c>
      <c r="J53" s="40">
        <v>5</v>
      </c>
      <c r="K53" s="40">
        <v>67</v>
      </c>
      <c r="L53" s="170">
        <v>1</v>
      </c>
      <c r="M53" s="170">
        <v>1</v>
      </c>
      <c r="N53" s="170">
        <v>2</v>
      </c>
      <c r="O53" s="40">
        <v>0</v>
      </c>
      <c r="P53" s="40">
        <v>0</v>
      </c>
      <c r="Q53" s="40">
        <v>0</v>
      </c>
      <c r="R53" s="93">
        <v>224</v>
      </c>
      <c r="S53" s="93">
        <v>370</v>
      </c>
      <c r="T53" s="93">
        <v>15</v>
      </c>
      <c r="U53" s="93">
        <v>865</v>
      </c>
      <c r="V53" s="116">
        <v>36</v>
      </c>
      <c r="W53" s="116">
        <v>6</v>
      </c>
      <c r="X53" s="116">
        <v>30</v>
      </c>
      <c r="Y53" s="116">
        <v>0</v>
      </c>
      <c r="Z53" s="116">
        <v>2</v>
      </c>
      <c r="AA53" s="178"/>
    </row>
    <row r="54" spans="2:27" ht="15" thickBot="1" x14ac:dyDescent="0.25">
      <c r="B54" s="54" t="s">
        <v>300</v>
      </c>
      <c r="C54" s="116">
        <v>88</v>
      </c>
      <c r="D54" s="93">
        <v>0</v>
      </c>
      <c r="E54" s="93">
        <v>13</v>
      </c>
      <c r="F54" s="105">
        <v>101</v>
      </c>
      <c r="G54" s="40">
        <v>12</v>
      </c>
      <c r="H54" s="40">
        <v>0</v>
      </c>
      <c r="I54" s="40">
        <v>0</v>
      </c>
      <c r="J54" s="40">
        <v>5</v>
      </c>
      <c r="K54" s="40">
        <v>10</v>
      </c>
      <c r="L54" s="170">
        <v>0</v>
      </c>
      <c r="M54" s="170">
        <v>5</v>
      </c>
      <c r="N54" s="170">
        <v>5</v>
      </c>
      <c r="O54" s="40">
        <v>0</v>
      </c>
      <c r="P54" s="40">
        <v>0</v>
      </c>
      <c r="Q54" s="40">
        <v>0</v>
      </c>
      <c r="R54" s="93">
        <v>366</v>
      </c>
      <c r="S54" s="93">
        <v>378</v>
      </c>
      <c r="T54" s="93">
        <v>37</v>
      </c>
      <c r="U54" s="93">
        <v>1135</v>
      </c>
      <c r="V54" s="116">
        <v>14</v>
      </c>
      <c r="W54" s="116">
        <v>3</v>
      </c>
      <c r="X54" s="116">
        <v>10</v>
      </c>
      <c r="Y54" s="116">
        <v>1</v>
      </c>
      <c r="Z54" s="116">
        <v>2</v>
      </c>
      <c r="AA54" s="178"/>
    </row>
    <row r="55" spans="2:27" ht="15" thickBot="1" x14ac:dyDescent="0.25">
      <c r="B55" s="54" t="s">
        <v>301</v>
      </c>
      <c r="C55" s="116">
        <v>152</v>
      </c>
      <c r="D55" s="93">
        <v>9</v>
      </c>
      <c r="E55" s="93">
        <v>26</v>
      </c>
      <c r="F55" s="105">
        <v>187</v>
      </c>
      <c r="G55" s="40">
        <v>349</v>
      </c>
      <c r="H55" s="40">
        <v>0</v>
      </c>
      <c r="I55" s="171">
        <v>30</v>
      </c>
      <c r="J55" s="40">
        <v>5</v>
      </c>
      <c r="K55" s="40">
        <v>172</v>
      </c>
      <c r="L55" s="170">
        <v>0</v>
      </c>
      <c r="M55" s="170">
        <v>18</v>
      </c>
      <c r="N55" s="170">
        <v>18</v>
      </c>
      <c r="O55" s="40">
        <v>14</v>
      </c>
      <c r="P55" s="40">
        <v>2</v>
      </c>
      <c r="Q55" s="40">
        <v>12</v>
      </c>
      <c r="R55" s="93">
        <v>975</v>
      </c>
      <c r="S55" s="93">
        <v>1322</v>
      </c>
      <c r="T55" s="93">
        <v>65</v>
      </c>
      <c r="U55" s="93">
        <v>2870</v>
      </c>
      <c r="V55" s="116">
        <v>163</v>
      </c>
      <c r="W55" s="116">
        <v>4</v>
      </c>
      <c r="X55" s="116">
        <v>155</v>
      </c>
      <c r="Y55" s="116">
        <v>4</v>
      </c>
      <c r="Z55" s="116">
        <v>4</v>
      </c>
      <c r="AA55" s="178"/>
    </row>
    <row r="56" spans="2:27" ht="15" thickBot="1" x14ac:dyDescent="0.25">
      <c r="B56" s="54" t="s">
        <v>194</v>
      </c>
      <c r="C56" s="116">
        <v>91</v>
      </c>
      <c r="D56" s="93">
        <v>1</v>
      </c>
      <c r="E56" s="93">
        <v>3</v>
      </c>
      <c r="F56" s="105">
        <v>95</v>
      </c>
      <c r="G56" s="40">
        <v>81</v>
      </c>
      <c r="H56" s="40">
        <v>0</v>
      </c>
      <c r="I56" s="40">
        <v>9</v>
      </c>
      <c r="J56" s="40">
        <v>1</v>
      </c>
      <c r="K56" s="40">
        <v>76</v>
      </c>
      <c r="L56" s="170">
        <v>2</v>
      </c>
      <c r="M56" s="170">
        <v>4</v>
      </c>
      <c r="N56" s="170">
        <v>6</v>
      </c>
      <c r="O56" s="40">
        <v>7</v>
      </c>
      <c r="P56" s="40">
        <v>0</v>
      </c>
      <c r="Q56" s="40">
        <v>7</v>
      </c>
      <c r="R56" s="93">
        <v>170</v>
      </c>
      <c r="S56" s="93">
        <v>224</v>
      </c>
      <c r="T56" s="93">
        <v>28</v>
      </c>
      <c r="U56" s="93">
        <v>1241</v>
      </c>
      <c r="V56" s="116">
        <v>12</v>
      </c>
      <c r="W56" s="116">
        <v>7</v>
      </c>
      <c r="X56" s="116">
        <v>3</v>
      </c>
      <c r="Y56" s="116">
        <v>2</v>
      </c>
      <c r="Z56" s="116">
        <v>2</v>
      </c>
      <c r="AA56" s="178"/>
    </row>
    <row r="57" spans="2:27" ht="15" thickBot="1" x14ac:dyDescent="0.25">
      <c r="B57" s="56" t="s">
        <v>195</v>
      </c>
      <c r="C57" s="57">
        <v>16999</v>
      </c>
      <c r="D57" s="57">
        <v>706</v>
      </c>
      <c r="E57" s="57">
        <v>1395</v>
      </c>
      <c r="F57" s="57">
        <v>19100</v>
      </c>
      <c r="G57" s="57">
        <v>15316</v>
      </c>
      <c r="H57" s="57">
        <v>36</v>
      </c>
      <c r="I57" s="57">
        <v>1041</v>
      </c>
      <c r="J57" s="57">
        <v>86</v>
      </c>
      <c r="K57" s="57">
        <v>13500</v>
      </c>
      <c r="L57" s="57">
        <v>414</v>
      </c>
      <c r="M57" s="57">
        <v>540</v>
      </c>
      <c r="N57" s="57">
        <v>954</v>
      </c>
      <c r="O57" s="57">
        <v>617</v>
      </c>
      <c r="P57" s="57">
        <v>57</v>
      </c>
      <c r="Q57" s="57">
        <v>560</v>
      </c>
      <c r="R57" s="57">
        <v>42572</v>
      </c>
      <c r="S57" s="57">
        <v>32208</v>
      </c>
      <c r="T57" s="57">
        <v>7194</v>
      </c>
      <c r="U57" s="57">
        <v>199678</v>
      </c>
      <c r="V57" s="57">
        <f>SUM(V7:V56)</f>
        <v>4005</v>
      </c>
      <c r="W57" s="57">
        <f t="shared" ref="W57:Y57" si="0">SUM(W7:W56)</f>
        <v>971</v>
      </c>
      <c r="X57" s="57">
        <f t="shared" si="0"/>
        <v>2249</v>
      </c>
      <c r="Y57" s="57">
        <f t="shared" si="0"/>
        <v>785</v>
      </c>
      <c r="Z57" s="57">
        <v>460</v>
      </c>
    </row>
    <row r="58" spans="2:27" x14ac:dyDescent="0.2">
      <c r="I58" s="106"/>
      <c r="J58" s="106"/>
      <c r="K58" s="106"/>
      <c r="L58" s="106"/>
      <c r="M58" s="106"/>
    </row>
    <row r="59" spans="2:27" x14ac:dyDescent="0.2">
      <c r="B59" s="182"/>
      <c r="C59" s="182"/>
      <c r="D59" s="182"/>
      <c r="E59" s="182"/>
      <c r="F59" s="182"/>
      <c r="G59" s="182"/>
      <c r="H59" s="182"/>
      <c r="I59" s="183"/>
      <c r="J59" s="182"/>
      <c r="K59" s="182"/>
    </row>
    <row r="60" spans="2:27" x14ac:dyDescent="0.2">
      <c r="J60" s="92"/>
    </row>
  </sheetData>
  <pageMargins left="0.7" right="0.7" top="0.75" bottom="0.75" header="0.3" footer="0.3"/>
  <pageSetup paperSize="9" orientation="portrait" verticalDpi="4294967293"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8721-CBF4-487C-ABC9-4A154C526263}">
  <sheetPr codeName="Hoja31">
    <tabColor theme="0"/>
  </sheetPr>
  <dimension ref="A2:L59"/>
  <sheetViews>
    <sheetView workbookViewId="0">
      <selection activeCell="A5" sqref="A5:A7"/>
    </sheetView>
  </sheetViews>
  <sheetFormatPr baseColWidth="10" defaultRowHeight="12.75" x14ac:dyDescent="0.2"/>
  <cols>
    <col min="1" max="1" width="105.42578125" customWidth="1"/>
  </cols>
  <sheetData>
    <row r="2" spans="1:6" ht="13.5" thickBot="1" x14ac:dyDescent="0.25">
      <c r="A2" s="176"/>
    </row>
    <row r="3" spans="1:6" x14ac:dyDescent="0.2">
      <c r="A3" s="231" t="s">
        <v>342</v>
      </c>
      <c r="B3" s="231"/>
      <c r="C3" s="231"/>
      <c r="D3" s="231"/>
      <c r="E3" s="231"/>
      <c r="F3" s="231"/>
    </row>
    <row r="5" spans="1:6" x14ac:dyDescent="0.2">
      <c r="A5" s="176" t="s">
        <v>337</v>
      </c>
    </row>
    <row r="6" spans="1:6" x14ac:dyDescent="0.2">
      <c r="A6" s="176" t="s">
        <v>338</v>
      </c>
    </row>
    <row r="7" spans="1:6" x14ac:dyDescent="0.2">
      <c r="A7" s="176" t="s">
        <v>339</v>
      </c>
    </row>
    <row r="8" spans="1:6" x14ac:dyDescent="0.2">
      <c r="A8" s="176"/>
    </row>
    <row r="9" spans="1:6" x14ac:dyDescent="0.2">
      <c r="A9" s="176"/>
    </row>
    <row r="10" spans="1:6" x14ac:dyDescent="0.2">
      <c r="A10" s="176"/>
    </row>
    <row r="11" spans="1:6" x14ac:dyDescent="0.2">
      <c r="A11" s="176"/>
    </row>
    <row r="12" spans="1:6" x14ac:dyDescent="0.2">
      <c r="A12" s="176"/>
    </row>
    <row r="13" spans="1:6" x14ac:dyDescent="0.2">
      <c r="A13" s="176"/>
    </row>
    <row r="14" spans="1:6" x14ac:dyDescent="0.2">
      <c r="A14" s="176"/>
    </row>
    <row r="15" spans="1:6" x14ac:dyDescent="0.2">
      <c r="A15" s="176"/>
    </row>
    <row r="16" spans="1:6" x14ac:dyDescent="0.2">
      <c r="A16" s="176"/>
    </row>
    <row r="17" spans="1:1" x14ac:dyDescent="0.2">
      <c r="A17" s="176"/>
    </row>
    <row r="18" spans="1:1" x14ac:dyDescent="0.2">
      <c r="A18" s="176"/>
    </row>
    <row r="19" spans="1:1" x14ac:dyDescent="0.2">
      <c r="A19" s="176"/>
    </row>
    <row r="20" spans="1:1" x14ac:dyDescent="0.2">
      <c r="A20" s="176"/>
    </row>
    <row r="21" spans="1:1" x14ac:dyDescent="0.2">
      <c r="A21" s="176"/>
    </row>
    <row r="22" spans="1:1" x14ac:dyDescent="0.2">
      <c r="A22" s="176"/>
    </row>
    <row r="23" spans="1:1" x14ac:dyDescent="0.2">
      <c r="A23" s="176"/>
    </row>
    <row r="24" spans="1:1" x14ac:dyDescent="0.2">
      <c r="A24" s="176"/>
    </row>
    <row r="25" spans="1:1" x14ac:dyDescent="0.2">
      <c r="A25" s="176"/>
    </row>
    <row r="26" spans="1:1" x14ac:dyDescent="0.2">
      <c r="A26" s="176"/>
    </row>
    <row r="27" spans="1:1" x14ac:dyDescent="0.2">
      <c r="A27" s="176"/>
    </row>
    <row r="28" spans="1:1" x14ac:dyDescent="0.2">
      <c r="A28" s="176"/>
    </row>
    <row r="29" spans="1:1" x14ac:dyDescent="0.2">
      <c r="A29" s="176"/>
    </row>
    <row r="30" spans="1:1" x14ac:dyDescent="0.2">
      <c r="A30" s="176"/>
    </row>
    <row r="31" spans="1:1" x14ac:dyDescent="0.2">
      <c r="A31" s="176"/>
    </row>
    <row r="32" spans="1:1" x14ac:dyDescent="0.2">
      <c r="A32" s="176"/>
    </row>
    <row r="33" spans="1:12" x14ac:dyDescent="0.2">
      <c r="A33" s="176"/>
    </row>
    <row r="34" spans="1:12" x14ac:dyDescent="0.2">
      <c r="A34" s="176"/>
    </row>
    <row r="35" spans="1:12" x14ac:dyDescent="0.2">
      <c r="A35" s="176"/>
    </row>
    <row r="36" spans="1:12" x14ac:dyDescent="0.2">
      <c r="A36" s="176"/>
    </row>
    <row r="37" spans="1:12" x14ac:dyDescent="0.2">
      <c r="A37" s="176"/>
    </row>
    <row r="38" spans="1:12" x14ac:dyDescent="0.2">
      <c r="A38" s="176"/>
      <c r="L38" s="186"/>
    </row>
    <row r="39" spans="1:12" x14ac:dyDescent="0.2">
      <c r="A39" s="176"/>
    </row>
    <row r="40" spans="1:12" x14ac:dyDescent="0.2">
      <c r="A40" s="176"/>
    </row>
    <row r="41" spans="1:12" x14ac:dyDescent="0.2">
      <c r="A41" s="176"/>
    </row>
    <row r="42" spans="1:12" x14ac:dyDescent="0.2">
      <c r="A42" s="176"/>
    </row>
    <row r="43" spans="1:12" x14ac:dyDescent="0.2">
      <c r="A43" s="176"/>
    </row>
    <row r="44" spans="1:12" x14ac:dyDescent="0.2">
      <c r="A44" s="176"/>
    </row>
    <row r="45" spans="1:12" x14ac:dyDescent="0.2">
      <c r="A45" s="176"/>
    </row>
    <row r="46" spans="1:12" x14ac:dyDescent="0.2">
      <c r="A46" s="176"/>
    </row>
    <row r="47" spans="1:12" x14ac:dyDescent="0.2">
      <c r="A47" s="176"/>
    </row>
    <row r="48" spans="1:12" x14ac:dyDescent="0.2">
      <c r="A48" s="176"/>
    </row>
    <row r="49" spans="1:1" x14ac:dyDescent="0.2">
      <c r="A49" s="176"/>
    </row>
    <row r="50" spans="1:1" x14ac:dyDescent="0.2">
      <c r="A50" s="176"/>
    </row>
    <row r="51" spans="1:1" x14ac:dyDescent="0.2">
      <c r="A51" s="176"/>
    </row>
    <row r="52" spans="1:1" x14ac:dyDescent="0.2">
      <c r="A52" s="176"/>
    </row>
    <row r="53" spans="1:1" x14ac:dyDescent="0.2">
      <c r="A53" s="176"/>
    </row>
    <row r="54" spans="1:1" x14ac:dyDescent="0.2">
      <c r="A54" s="176"/>
    </row>
    <row r="55" spans="1:1" x14ac:dyDescent="0.2">
      <c r="A55" s="176"/>
    </row>
    <row r="56" spans="1:1" x14ac:dyDescent="0.2">
      <c r="A56" s="176"/>
    </row>
    <row r="57" spans="1:1" x14ac:dyDescent="0.2">
      <c r="A57" s="176"/>
    </row>
    <row r="58" spans="1:1" x14ac:dyDescent="0.2">
      <c r="A58" s="176"/>
    </row>
    <row r="59" spans="1:1" x14ac:dyDescent="0.2">
      <c r="A59" s="176"/>
    </row>
  </sheetData>
  <sortState xmlns:xlrd2="http://schemas.microsoft.com/office/spreadsheetml/2017/richdata2" ref="A5:A7">
    <sortCondition ref="A5:A7"/>
  </sortState>
  <mergeCells count="1">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zoomScaleNormal="100" workbookViewId="0"/>
  </sheetViews>
  <sheetFormatPr baseColWidth="10" defaultColWidth="11.42578125" defaultRowHeight="12.75" x14ac:dyDescent="0.2"/>
  <cols>
    <col min="1" max="1" width="6.7109375" style="12" customWidth="1"/>
    <col min="2" max="2" width="32.85546875" style="12" bestFit="1" customWidth="1"/>
    <col min="3" max="8" width="12.42578125" style="12" customWidth="1"/>
    <col min="9" max="9" width="7.85546875" style="12" hidden="1" customWidth="1"/>
    <col min="10" max="10" width="14.140625" style="12" customWidth="1"/>
    <col min="11" max="11" width="12" style="12" customWidth="1"/>
    <col min="12" max="12" width="14" style="12" hidden="1" customWidth="1"/>
    <col min="13" max="13" width="12.42578125" style="12" hidden="1" customWidth="1"/>
    <col min="14" max="14" width="12.140625" style="12" customWidth="1"/>
    <col min="15" max="15" width="13.5703125" style="12" customWidth="1"/>
    <col min="16" max="16" width="14.42578125" style="12" customWidth="1"/>
    <col min="17" max="17" width="9.5703125" style="12" customWidth="1"/>
    <col min="18" max="20" width="12.42578125" style="12" customWidth="1"/>
    <col min="21" max="21" width="11.85546875" style="12" customWidth="1"/>
    <col min="22" max="22" width="12.5703125" style="12" customWidth="1"/>
    <col min="23" max="23" width="13.5703125" style="12" customWidth="1"/>
    <col min="24" max="57" width="12.42578125" style="12" customWidth="1"/>
    <col min="58" max="16384" width="11.42578125" style="12"/>
  </cols>
  <sheetData>
    <row r="2" spans="1:23" ht="40.5" customHeight="1" x14ac:dyDescent="0.35">
      <c r="B2" s="10"/>
      <c r="W2" s="103" t="s">
        <v>177</v>
      </c>
    </row>
    <row r="3" spans="1:23" ht="28.5" customHeight="1" x14ac:dyDescent="0.2">
      <c r="B3" s="53"/>
    </row>
    <row r="4" spans="1:23" ht="23.25" customHeight="1" x14ac:dyDescent="0.2"/>
    <row r="5" spans="1:23" ht="39" customHeight="1" x14ac:dyDescent="0.2">
      <c r="C5" s="38" t="s">
        <v>106</v>
      </c>
      <c r="D5" s="38" t="s">
        <v>302</v>
      </c>
      <c r="E5" s="38" t="s">
        <v>304</v>
      </c>
      <c r="F5" s="60" t="s">
        <v>311</v>
      </c>
      <c r="G5" s="38" t="s">
        <v>330</v>
      </c>
    </row>
    <row r="6" spans="1:23" ht="17.100000000000001" customHeight="1" thickBot="1" x14ac:dyDescent="0.25">
      <c r="B6" s="54" t="s">
        <v>178</v>
      </c>
      <c r="C6" s="40">
        <v>201</v>
      </c>
      <c r="D6" s="40">
        <v>200</v>
      </c>
      <c r="E6" s="40">
        <v>183</v>
      </c>
      <c r="F6" s="40">
        <v>193</v>
      </c>
      <c r="G6" s="40">
        <v>184</v>
      </c>
    </row>
    <row r="7" spans="1:23" ht="17.100000000000001" customHeight="1" thickBot="1" x14ac:dyDescent="0.25">
      <c r="B7" s="54" t="s">
        <v>179</v>
      </c>
      <c r="C7" s="40">
        <v>23</v>
      </c>
      <c r="D7" s="40">
        <v>27</v>
      </c>
      <c r="E7" s="40">
        <v>16</v>
      </c>
      <c r="F7" s="40">
        <v>40</v>
      </c>
      <c r="G7" s="40">
        <v>24</v>
      </c>
    </row>
    <row r="8" spans="1:23" ht="17.100000000000001" customHeight="1" thickBot="1" x14ac:dyDescent="0.25">
      <c r="B8" s="54" t="s">
        <v>180</v>
      </c>
      <c r="C8" s="40">
        <v>14</v>
      </c>
      <c r="D8" s="40">
        <v>14</v>
      </c>
      <c r="E8" s="40">
        <v>14</v>
      </c>
      <c r="F8" s="40">
        <v>23</v>
      </c>
      <c r="G8" s="40">
        <v>18</v>
      </c>
    </row>
    <row r="9" spans="1:23" ht="17.100000000000001" customHeight="1" thickBot="1" x14ac:dyDescent="0.25">
      <c r="B9" s="54" t="s">
        <v>181</v>
      </c>
      <c r="C9" s="40">
        <v>27</v>
      </c>
      <c r="D9" s="40">
        <v>36</v>
      </c>
      <c r="E9" s="40">
        <v>22</v>
      </c>
      <c r="F9" s="40">
        <v>31</v>
      </c>
      <c r="G9" s="40">
        <v>50</v>
      </c>
    </row>
    <row r="10" spans="1:23" ht="17.100000000000001" customHeight="1" thickBot="1" x14ac:dyDescent="0.25">
      <c r="B10" s="54" t="s">
        <v>182</v>
      </c>
      <c r="C10" s="40">
        <v>32</v>
      </c>
      <c r="D10" s="40">
        <v>22</v>
      </c>
      <c r="E10" s="40">
        <v>16</v>
      </c>
      <c r="F10" s="40">
        <v>22</v>
      </c>
      <c r="G10" s="40">
        <v>17</v>
      </c>
    </row>
    <row r="11" spans="1:23" ht="17.100000000000001" customHeight="1" thickBot="1" x14ac:dyDescent="0.25">
      <c r="A11" s="67"/>
      <c r="B11" s="54" t="s">
        <v>183</v>
      </c>
      <c r="C11" s="40">
        <v>10</v>
      </c>
      <c r="D11" s="40">
        <v>10</v>
      </c>
      <c r="E11" s="40">
        <v>3</v>
      </c>
      <c r="F11" s="40">
        <v>3</v>
      </c>
      <c r="G11" s="40">
        <v>2</v>
      </c>
    </row>
    <row r="12" spans="1:23" ht="17.100000000000001" customHeight="1" thickBot="1" x14ac:dyDescent="0.25">
      <c r="A12" s="67"/>
      <c r="B12" s="54" t="s">
        <v>184</v>
      </c>
      <c r="C12" s="40">
        <v>28</v>
      </c>
      <c r="D12" s="40">
        <v>30</v>
      </c>
      <c r="E12" s="40">
        <v>33</v>
      </c>
      <c r="F12" s="40">
        <v>49</v>
      </c>
      <c r="G12" s="40">
        <v>30</v>
      </c>
    </row>
    <row r="13" spans="1:23" ht="17.100000000000001" customHeight="1" thickBot="1" x14ac:dyDescent="0.25">
      <c r="A13" s="67"/>
      <c r="B13" s="54" t="s">
        <v>185</v>
      </c>
      <c r="C13" s="40">
        <v>56</v>
      </c>
      <c r="D13" s="40">
        <v>46</v>
      </c>
      <c r="E13" s="40">
        <v>30</v>
      </c>
      <c r="F13" s="40">
        <v>40</v>
      </c>
      <c r="G13" s="40">
        <v>51</v>
      </c>
    </row>
    <row r="14" spans="1:23" ht="17.100000000000001" customHeight="1" thickBot="1" x14ac:dyDescent="0.25">
      <c r="A14" s="67"/>
      <c r="B14" s="54" t="s">
        <v>186</v>
      </c>
      <c r="C14" s="40">
        <v>423</v>
      </c>
      <c r="D14" s="40">
        <v>390</v>
      </c>
      <c r="E14" s="40">
        <v>301</v>
      </c>
      <c r="F14" s="40">
        <v>441</v>
      </c>
      <c r="G14" s="40">
        <v>482</v>
      </c>
    </row>
    <row r="15" spans="1:23" ht="17.100000000000001" customHeight="1" thickBot="1" x14ac:dyDescent="0.25">
      <c r="A15" s="67"/>
      <c r="B15" s="54" t="s">
        <v>187</v>
      </c>
      <c r="C15" s="40">
        <v>199</v>
      </c>
      <c r="D15" s="40">
        <v>189</v>
      </c>
      <c r="E15" s="40">
        <v>137</v>
      </c>
      <c r="F15" s="40">
        <v>211</v>
      </c>
      <c r="G15" s="40">
        <v>157</v>
      </c>
    </row>
    <row r="16" spans="1:23" ht="17.100000000000001" customHeight="1" thickBot="1" x14ac:dyDescent="0.25">
      <c r="B16" s="54" t="s">
        <v>188</v>
      </c>
      <c r="C16" s="40">
        <v>21</v>
      </c>
      <c r="D16" s="40">
        <v>29</v>
      </c>
      <c r="E16" s="40">
        <v>24</v>
      </c>
      <c r="F16" s="40">
        <v>16</v>
      </c>
      <c r="G16" s="40">
        <v>13</v>
      </c>
    </row>
    <row r="17" spans="1:7" ht="15" customHeight="1" thickBot="1" x14ac:dyDescent="0.25">
      <c r="B17" s="54" t="s">
        <v>189</v>
      </c>
      <c r="C17" s="40">
        <v>55</v>
      </c>
      <c r="D17" s="40">
        <v>102</v>
      </c>
      <c r="E17" s="40">
        <v>39</v>
      </c>
      <c r="F17" s="40">
        <v>57</v>
      </c>
      <c r="G17" s="40">
        <v>48</v>
      </c>
    </row>
    <row r="18" spans="1:7" ht="17.100000000000001" customHeight="1" thickBot="1" x14ac:dyDescent="0.25">
      <c r="B18" s="54" t="s">
        <v>190</v>
      </c>
      <c r="C18" s="40">
        <v>227</v>
      </c>
      <c r="D18" s="40">
        <v>140</v>
      </c>
      <c r="E18" s="40">
        <v>209</v>
      </c>
      <c r="F18" s="40">
        <v>264</v>
      </c>
      <c r="G18" s="40">
        <v>203</v>
      </c>
    </row>
    <row r="19" spans="1:7" ht="17.100000000000001" customHeight="1" thickBot="1" x14ac:dyDescent="0.25">
      <c r="B19" s="54" t="s">
        <v>191</v>
      </c>
      <c r="C19" s="40">
        <v>45</v>
      </c>
      <c r="D19" s="40">
        <v>48</v>
      </c>
      <c r="E19" s="40">
        <v>33</v>
      </c>
      <c r="F19" s="40">
        <v>65</v>
      </c>
      <c r="G19" s="40">
        <v>48</v>
      </c>
    </row>
    <row r="20" spans="1:7" ht="17.100000000000001" customHeight="1" thickBot="1" x14ac:dyDescent="0.25">
      <c r="B20" s="54" t="s">
        <v>192</v>
      </c>
      <c r="C20" s="40">
        <v>21</v>
      </c>
      <c r="D20" s="40">
        <v>10</v>
      </c>
      <c r="E20" s="40">
        <v>21</v>
      </c>
      <c r="F20" s="40">
        <v>15</v>
      </c>
      <c r="G20" s="40">
        <v>17</v>
      </c>
    </row>
    <row r="21" spans="1:7" ht="17.100000000000001" customHeight="1" thickBot="1" x14ac:dyDescent="0.25">
      <c r="B21" s="54" t="s">
        <v>193</v>
      </c>
      <c r="C21" s="40">
        <v>69</v>
      </c>
      <c r="D21" s="40">
        <v>40</v>
      </c>
      <c r="E21" s="40">
        <v>48</v>
      </c>
      <c r="F21" s="40">
        <v>66</v>
      </c>
      <c r="G21" s="40">
        <v>48</v>
      </c>
    </row>
    <row r="22" spans="1:7" ht="17.100000000000001" customHeight="1" thickBot="1" x14ac:dyDescent="0.25">
      <c r="B22" s="54" t="s">
        <v>194</v>
      </c>
      <c r="C22" s="40">
        <v>4</v>
      </c>
      <c r="D22" s="40">
        <v>9</v>
      </c>
      <c r="E22" s="40">
        <v>5</v>
      </c>
      <c r="F22" s="40">
        <v>5</v>
      </c>
      <c r="G22" s="40">
        <v>3</v>
      </c>
    </row>
    <row r="23" spans="1:7" ht="17.100000000000001" customHeight="1" thickBot="1" x14ac:dyDescent="0.25">
      <c r="B23" s="56" t="s">
        <v>195</v>
      </c>
      <c r="C23" s="57">
        <v>1455</v>
      </c>
      <c r="D23" s="57">
        <v>1342</v>
      </c>
      <c r="E23" s="57">
        <v>1134</v>
      </c>
      <c r="F23" s="57">
        <v>1541</v>
      </c>
      <c r="G23" s="57">
        <v>1395</v>
      </c>
    </row>
    <row r="24" spans="1:7" ht="21.75" customHeight="1" x14ac:dyDescent="0.2"/>
    <row r="25" spans="1:7" ht="42" customHeight="1" x14ac:dyDescent="0.2">
      <c r="B25" s="58"/>
      <c r="C25"/>
      <c r="D25"/>
      <c r="E25"/>
      <c r="F25"/>
    </row>
    <row r="26" spans="1:7" ht="14.25" customHeight="1" x14ac:dyDescent="0.2"/>
    <row r="27" spans="1:7" s="59" customFormat="1" ht="39" customHeight="1" x14ac:dyDescent="0.2">
      <c r="A27" s="12"/>
      <c r="C27" s="39" t="s">
        <v>331</v>
      </c>
    </row>
    <row r="28" spans="1:7" ht="17.100000000000001" customHeight="1" thickBot="1" x14ac:dyDescent="0.25">
      <c r="B28" s="54" t="s">
        <v>178</v>
      </c>
      <c r="C28" s="36">
        <f t="shared" ref="C28:C45" si="0">+(G6-C6)/C6</f>
        <v>-8.45771144278607E-2</v>
      </c>
    </row>
    <row r="29" spans="1:7" ht="17.100000000000001" customHeight="1" thickBot="1" x14ac:dyDescent="0.25">
      <c r="B29" s="54" t="s">
        <v>179</v>
      </c>
      <c r="C29" s="36">
        <f t="shared" si="0"/>
        <v>4.3478260869565216E-2</v>
      </c>
    </row>
    <row r="30" spans="1:7" ht="17.100000000000001" customHeight="1" thickBot="1" x14ac:dyDescent="0.25">
      <c r="B30" s="54" t="s">
        <v>180</v>
      </c>
      <c r="C30" s="36">
        <f t="shared" si="0"/>
        <v>0.2857142857142857</v>
      </c>
    </row>
    <row r="31" spans="1:7" ht="17.100000000000001" customHeight="1" thickBot="1" x14ac:dyDescent="0.25">
      <c r="B31" s="54" t="s">
        <v>181</v>
      </c>
      <c r="C31" s="36">
        <f t="shared" si="0"/>
        <v>0.85185185185185186</v>
      </c>
    </row>
    <row r="32" spans="1:7" ht="17.100000000000001" customHeight="1" thickBot="1" x14ac:dyDescent="0.25">
      <c r="B32" s="54" t="s">
        <v>182</v>
      </c>
      <c r="C32" s="36">
        <f t="shared" si="0"/>
        <v>-0.46875</v>
      </c>
    </row>
    <row r="33" spans="2:3" ht="17.100000000000001" customHeight="1" thickBot="1" x14ac:dyDescent="0.25">
      <c r="B33" s="54" t="s">
        <v>183</v>
      </c>
      <c r="C33" s="36">
        <f t="shared" si="0"/>
        <v>-0.8</v>
      </c>
    </row>
    <row r="34" spans="2:3" ht="17.100000000000001" customHeight="1" thickBot="1" x14ac:dyDescent="0.25">
      <c r="B34" s="54" t="s">
        <v>184</v>
      </c>
      <c r="C34" s="36">
        <f t="shared" si="0"/>
        <v>7.1428571428571425E-2</v>
      </c>
    </row>
    <row r="35" spans="2:3" ht="17.100000000000001" customHeight="1" thickBot="1" x14ac:dyDescent="0.25">
      <c r="B35" s="54" t="s">
        <v>185</v>
      </c>
      <c r="C35" s="36">
        <f t="shared" si="0"/>
        <v>-8.9285714285714288E-2</v>
      </c>
    </row>
    <row r="36" spans="2:3" ht="17.100000000000001" customHeight="1" thickBot="1" x14ac:dyDescent="0.25">
      <c r="B36" s="54" t="s">
        <v>186</v>
      </c>
      <c r="C36" s="36">
        <f t="shared" si="0"/>
        <v>0.13947990543735225</v>
      </c>
    </row>
    <row r="37" spans="2:3" ht="17.100000000000001" customHeight="1" thickBot="1" x14ac:dyDescent="0.25">
      <c r="B37" s="54" t="s">
        <v>187</v>
      </c>
      <c r="C37" s="36">
        <f t="shared" si="0"/>
        <v>-0.21105527638190955</v>
      </c>
    </row>
    <row r="38" spans="2:3" ht="17.100000000000001" customHeight="1" thickBot="1" x14ac:dyDescent="0.25">
      <c r="B38" s="54" t="s">
        <v>188</v>
      </c>
      <c r="C38" s="36">
        <f t="shared" si="0"/>
        <v>-0.38095238095238093</v>
      </c>
    </row>
    <row r="39" spans="2:3" ht="17.100000000000001" customHeight="1" thickBot="1" x14ac:dyDescent="0.25">
      <c r="B39" s="54" t="s">
        <v>189</v>
      </c>
      <c r="C39" s="36">
        <f t="shared" si="0"/>
        <v>-0.12727272727272726</v>
      </c>
    </row>
    <row r="40" spans="2:3" ht="17.100000000000001" customHeight="1" thickBot="1" x14ac:dyDescent="0.25">
      <c r="B40" s="54" t="s">
        <v>190</v>
      </c>
      <c r="C40" s="36">
        <f t="shared" si="0"/>
        <v>-0.10572687224669604</v>
      </c>
    </row>
    <row r="41" spans="2:3" ht="17.100000000000001" customHeight="1" thickBot="1" x14ac:dyDescent="0.25">
      <c r="B41" s="54" t="s">
        <v>191</v>
      </c>
      <c r="C41" s="36">
        <f t="shared" si="0"/>
        <v>6.6666666666666666E-2</v>
      </c>
    </row>
    <row r="42" spans="2:3" ht="17.100000000000001" customHeight="1" thickBot="1" x14ac:dyDescent="0.25">
      <c r="B42" s="54" t="s">
        <v>192</v>
      </c>
      <c r="C42" s="36">
        <f t="shared" si="0"/>
        <v>-0.19047619047619047</v>
      </c>
    </row>
    <row r="43" spans="2:3" ht="17.100000000000001" customHeight="1" thickBot="1" x14ac:dyDescent="0.25">
      <c r="B43" s="54" t="s">
        <v>193</v>
      </c>
      <c r="C43" s="36">
        <f t="shared" si="0"/>
        <v>-0.30434782608695654</v>
      </c>
    </row>
    <row r="44" spans="2:3" ht="17.100000000000001" customHeight="1" thickBot="1" x14ac:dyDescent="0.25">
      <c r="B44" s="54" t="s">
        <v>194</v>
      </c>
      <c r="C44" s="36">
        <f t="shared" si="0"/>
        <v>-0.25</v>
      </c>
    </row>
    <row r="45" spans="2:3" ht="17.100000000000001" customHeight="1" thickBot="1" x14ac:dyDescent="0.25">
      <c r="B45" s="56" t="s">
        <v>195</v>
      </c>
      <c r="C45" s="62">
        <f t="shared" si="0"/>
        <v>-4.1237113402061855E-2</v>
      </c>
    </row>
    <row r="51" spans="2:11" ht="39" customHeight="1" x14ac:dyDescent="0.2">
      <c r="C51" s="38" t="s">
        <v>106</v>
      </c>
      <c r="D51" s="38" t="s">
        <v>302</v>
      </c>
      <c r="E51" s="38" t="s">
        <v>304</v>
      </c>
      <c r="F51" s="60" t="s">
        <v>311</v>
      </c>
      <c r="G51" s="38" t="s">
        <v>330</v>
      </c>
      <c r="I51" s="115">
        <v>45658</v>
      </c>
      <c r="J51" s="115"/>
      <c r="K51" s="112"/>
    </row>
    <row r="52" spans="2:11" ht="15" thickBot="1" x14ac:dyDescent="0.25">
      <c r="B52" s="54" t="s">
        <v>178</v>
      </c>
      <c r="C52" s="101">
        <f t="shared" ref="C52:G53" si="1">+C6/$I52*100000</f>
        <v>2.2745823793195421</v>
      </c>
      <c r="D52" s="101">
        <f t="shared" ref="D52:G52" si="2">+D6/$I52*100000</f>
        <v>2.2632660490741712</v>
      </c>
      <c r="E52" s="101">
        <f t="shared" si="2"/>
        <v>2.0708884349028667</v>
      </c>
      <c r="F52" s="101">
        <f t="shared" si="2"/>
        <v>2.1840517373565755</v>
      </c>
      <c r="G52" s="101">
        <f t="shared" si="2"/>
        <v>2.0822047651482376</v>
      </c>
      <c r="I52" s="12">
        <v>8836787</v>
      </c>
    </row>
    <row r="53" spans="2:11" ht="15" thickBot="1" x14ac:dyDescent="0.25">
      <c r="B53" s="54" t="s">
        <v>179</v>
      </c>
      <c r="C53" s="101">
        <f t="shared" si="1"/>
        <v>1.6926550545623678</v>
      </c>
      <c r="D53" s="101">
        <f t="shared" si="1"/>
        <v>1.9870298466601708</v>
      </c>
      <c r="E53" s="101">
        <f t="shared" si="1"/>
        <v>1.1774991683912124</v>
      </c>
      <c r="F53" s="101">
        <f t="shared" si="1"/>
        <v>2.9437479209780308</v>
      </c>
      <c r="G53" s="101">
        <f t="shared" si="1"/>
        <v>1.7662487525868185</v>
      </c>
      <c r="I53" s="12">
        <v>1358812</v>
      </c>
    </row>
    <row r="54" spans="2:11" ht="15" thickBot="1" x14ac:dyDescent="0.25">
      <c r="B54" s="54" t="s">
        <v>180</v>
      </c>
      <c r="C54" s="101">
        <f t="shared" ref="C54:G54" si="3">+C8/$I54*100000</f>
        <v>1.3813122268825067</v>
      </c>
      <c r="D54" s="101">
        <f t="shared" si="3"/>
        <v>1.3813122268825067</v>
      </c>
      <c r="E54" s="101">
        <f t="shared" si="3"/>
        <v>1.3813122268825067</v>
      </c>
      <c r="F54" s="101">
        <f t="shared" si="3"/>
        <v>2.2692986584498325</v>
      </c>
      <c r="G54" s="101">
        <f t="shared" si="3"/>
        <v>1.7759728631346512</v>
      </c>
      <c r="I54" s="12">
        <v>1013529</v>
      </c>
    </row>
    <row r="55" spans="2:11" ht="15" thickBot="1" x14ac:dyDescent="0.25">
      <c r="B55" s="54" t="s">
        <v>181</v>
      </c>
      <c r="C55" s="101">
        <f t="shared" ref="C55:G55" si="4">+C9/$I55*100000</f>
        <v>2.181853444096066</v>
      </c>
      <c r="D55" s="101">
        <f t="shared" si="4"/>
        <v>2.9091379254614216</v>
      </c>
      <c r="E55" s="101">
        <f t="shared" si="4"/>
        <v>1.777806510004202</v>
      </c>
      <c r="F55" s="101">
        <f t="shared" si="4"/>
        <v>2.5050909913695576</v>
      </c>
      <c r="G55" s="101">
        <f t="shared" si="4"/>
        <v>4.0404693409186407</v>
      </c>
      <c r="I55" s="12">
        <v>1237480</v>
      </c>
    </row>
    <row r="56" spans="2:11" ht="15" thickBot="1" x14ac:dyDescent="0.25">
      <c r="B56" s="54" t="s">
        <v>182</v>
      </c>
      <c r="C56" s="101">
        <f t="shared" ref="C56:G56" si="5">+C10/$I56*100000</f>
        <v>1.4222373927544116</v>
      </c>
      <c r="D56" s="101">
        <f t="shared" si="5"/>
        <v>0.97778820751865803</v>
      </c>
      <c r="E56" s="101">
        <f t="shared" si="5"/>
        <v>0.71111869637720582</v>
      </c>
      <c r="F56" s="101">
        <f t="shared" si="5"/>
        <v>0.97778820751865803</v>
      </c>
      <c r="G56" s="101">
        <f t="shared" si="5"/>
        <v>0.75556361490078117</v>
      </c>
      <c r="I56" s="12">
        <v>2249976</v>
      </c>
    </row>
    <row r="57" spans="2:11" ht="15" thickBot="1" x14ac:dyDescent="0.25">
      <c r="B57" s="54" t="s">
        <v>183</v>
      </c>
      <c r="C57" s="101">
        <f t="shared" ref="C57:G57" si="6">+C11/$I57*100000</f>
        <v>1.6836037200907799</v>
      </c>
      <c r="D57" s="101">
        <f t="shared" si="6"/>
        <v>1.6836037200907799</v>
      </c>
      <c r="E57" s="101">
        <f t="shared" si="6"/>
        <v>0.50508111602723393</v>
      </c>
      <c r="F57" s="101">
        <f t="shared" si="6"/>
        <v>0.50508111602723393</v>
      </c>
      <c r="G57" s="101">
        <f t="shared" si="6"/>
        <v>0.33672074401815599</v>
      </c>
      <c r="I57" s="12">
        <v>593964</v>
      </c>
    </row>
    <row r="58" spans="2:11" ht="15" thickBot="1" x14ac:dyDescent="0.25">
      <c r="B58" s="54" t="s">
        <v>196</v>
      </c>
      <c r="C58" s="101">
        <f t="shared" ref="C58:G58" si="7">+C12/$I58*100000</f>
        <v>1.1673962893475089</v>
      </c>
      <c r="D58" s="101">
        <f t="shared" si="7"/>
        <v>1.2507817385866167</v>
      </c>
      <c r="E58" s="101">
        <f t="shared" si="7"/>
        <v>1.3758599124452784</v>
      </c>
      <c r="F58" s="101">
        <f t="shared" si="7"/>
        <v>2.0429435063581405</v>
      </c>
      <c r="G58" s="101">
        <f t="shared" si="7"/>
        <v>1.2507817385866167</v>
      </c>
      <c r="I58" s="12">
        <v>2398500</v>
      </c>
    </row>
    <row r="59" spans="2:11" ht="15" thickBot="1" x14ac:dyDescent="0.25">
      <c r="B59" s="54" t="s">
        <v>185</v>
      </c>
      <c r="C59" s="101">
        <f t="shared" ref="C59:G59" si="8">+C13/$I59*100000</f>
        <v>2.6424642111253407</v>
      </c>
      <c r="D59" s="101">
        <f t="shared" si="8"/>
        <v>2.1705956019958155</v>
      </c>
      <c r="E59" s="101">
        <f t="shared" si="8"/>
        <v>1.4156058273885754</v>
      </c>
      <c r="F59" s="101">
        <f t="shared" si="8"/>
        <v>1.8874744365181004</v>
      </c>
      <c r="G59" s="101">
        <f t="shared" si="8"/>
        <v>2.4065299065605781</v>
      </c>
      <c r="I59" s="12">
        <v>2119234</v>
      </c>
    </row>
    <row r="60" spans="2:11" ht="15" thickBot="1" x14ac:dyDescent="0.25">
      <c r="B60" s="54" t="s">
        <v>186</v>
      </c>
      <c r="C60" s="101">
        <f t="shared" ref="C60:G60" si="9">+C14/$I60*100000</f>
        <v>5.192563708644391</v>
      </c>
      <c r="D60" s="101">
        <f t="shared" si="9"/>
        <v>4.7874700859841903</v>
      </c>
      <c r="E60" s="101">
        <f t="shared" si="9"/>
        <v>3.6949448612339517</v>
      </c>
      <c r="F60" s="101">
        <f t="shared" si="9"/>
        <v>5.4135238664590464</v>
      </c>
      <c r="G60" s="101">
        <f t="shared" si="9"/>
        <v>5.9168220037035377</v>
      </c>
      <c r="I60" s="12">
        <v>8146265</v>
      </c>
    </row>
    <row r="61" spans="2:11" ht="15" thickBot="1" x14ac:dyDescent="0.25">
      <c r="B61" s="54" t="s">
        <v>197</v>
      </c>
      <c r="C61" s="101">
        <f t="shared" ref="C61:G61" si="10">+C15/$I61*100000</f>
        <v>3.6744048895065831</v>
      </c>
      <c r="D61" s="101">
        <f t="shared" si="10"/>
        <v>3.4897614277223328</v>
      </c>
      <c r="E61" s="101">
        <f t="shared" si="10"/>
        <v>2.5296154264442303</v>
      </c>
      <c r="F61" s="101">
        <f t="shared" si="10"/>
        <v>3.8959770436476835</v>
      </c>
      <c r="G61" s="101">
        <f t="shared" si="10"/>
        <v>2.8989023500127313</v>
      </c>
      <c r="I61" s="12">
        <v>5415843</v>
      </c>
    </row>
    <row r="62" spans="2:11" ht="15" thickBot="1" x14ac:dyDescent="0.25">
      <c r="B62" s="54" t="s">
        <v>188</v>
      </c>
      <c r="C62" s="101">
        <f t="shared" ref="C62:G62" si="11">+C16/$I62*100000</f>
        <v>1.9968848596189943</v>
      </c>
      <c r="D62" s="101">
        <f t="shared" si="11"/>
        <v>2.7576029013786112</v>
      </c>
      <c r="E62" s="101">
        <f t="shared" si="11"/>
        <v>2.2821541252788506</v>
      </c>
      <c r="F62" s="101">
        <f t="shared" si="11"/>
        <v>1.5214360835192338</v>
      </c>
      <c r="G62" s="101">
        <f t="shared" si="11"/>
        <v>1.2361668178593774</v>
      </c>
      <c r="I62" s="12">
        <v>1051638</v>
      </c>
    </row>
    <row r="63" spans="2:11" ht="15" thickBot="1" x14ac:dyDescent="0.25">
      <c r="B63" s="54" t="s">
        <v>189</v>
      </c>
      <c r="C63" s="101">
        <f t="shared" ref="C63:G63" si="12">+C17/$I63*100000</f>
        <v>2.0271498015788918</v>
      </c>
      <c r="D63" s="101">
        <f t="shared" si="12"/>
        <v>3.7594414502008537</v>
      </c>
      <c r="E63" s="101">
        <f t="shared" si="12"/>
        <v>1.4374334956650323</v>
      </c>
      <c r="F63" s="101">
        <f t="shared" si="12"/>
        <v>2.1008643398181244</v>
      </c>
      <c r="G63" s="101">
        <f t="shared" si="12"/>
        <v>1.7691489177415782</v>
      </c>
      <c r="I63" s="12">
        <v>2713169</v>
      </c>
    </row>
    <row r="64" spans="2:11" ht="15" thickBot="1" x14ac:dyDescent="0.25">
      <c r="B64" s="54" t="s">
        <v>190</v>
      </c>
      <c r="C64" s="101">
        <f t="shared" ref="C64:G64" si="13">+C18/$I64*100000</f>
        <v>3.1805942835333068</v>
      </c>
      <c r="D64" s="101">
        <f t="shared" si="13"/>
        <v>1.9615999986549029</v>
      </c>
      <c r="E64" s="101">
        <f t="shared" si="13"/>
        <v>2.9283885694205334</v>
      </c>
      <c r="F64" s="101">
        <f t="shared" si="13"/>
        <v>3.6990171403206742</v>
      </c>
      <c r="G64" s="101">
        <f t="shared" si="13"/>
        <v>2.8443199980496092</v>
      </c>
      <c r="I64" s="12">
        <v>7137031</v>
      </c>
    </row>
    <row r="65" spans="2:9" ht="15" thickBot="1" x14ac:dyDescent="0.25">
      <c r="B65" s="54" t="s">
        <v>191</v>
      </c>
      <c r="C65" s="101">
        <f t="shared" ref="C65:G65" si="14">+C19/$I65*100000</f>
        <v>2.8317238653911745</v>
      </c>
      <c r="D65" s="101">
        <f t="shared" si="14"/>
        <v>3.0205054564172524</v>
      </c>
      <c r="E65" s="101">
        <f t="shared" si="14"/>
        <v>2.0765975012868609</v>
      </c>
      <c r="F65" s="101">
        <f t="shared" si="14"/>
        <v>4.0902678055650297</v>
      </c>
      <c r="G65" s="101">
        <f t="shared" si="14"/>
        <v>3.0205054564172524</v>
      </c>
      <c r="I65" s="12">
        <v>1589138</v>
      </c>
    </row>
    <row r="66" spans="2:9" ht="15" thickBot="1" x14ac:dyDescent="0.25">
      <c r="B66" s="54" t="s">
        <v>192</v>
      </c>
      <c r="C66" s="101">
        <f t="shared" ref="C66:G66" si="15">+C20/$I66*100000</f>
        <v>3.0724213606437454</v>
      </c>
      <c r="D66" s="101">
        <f t="shared" si="15"/>
        <v>1.4630577907827358</v>
      </c>
      <c r="E66" s="101">
        <f t="shared" si="15"/>
        <v>3.0724213606437454</v>
      </c>
      <c r="F66" s="101">
        <f t="shared" si="15"/>
        <v>2.1945866861741039</v>
      </c>
      <c r="G66" s="101">
        <f t="shared" si="15"/>
        <v>2.4871982443306511</v>
      </c>
      <c r="I66" s="12">
        <v>683500</v>
      </c>
    </row>
    <row r="67" spans="2:9" ht="15" thickBot="1" x14ac:dyDescent="0.25">
      <c r="B67" s="54" t="s">
        <v>193</v>
      </c>
      <c r="C67" s="101">
        <f t="shared" ref="C67:G67" si="16">+C21/$I67*100000</f>
        <v>3.0771398832113923</v>
      </c>
      <c r="D67" s="101">
        <f t="shared" si="16"/>
        <v>1.783849207658778</v>
      </c>
      <c r="E67" s="101">
        <f t="shared" si="16"/>
        <v>2.1406190491905339</v>
      </c>
      <c r="F67" s="101">
        <f t="shared" si="16"/>
        <v>2.943351192636984</v>
      </c>
      <c r="G67" s="101">
        <f t="shared" si="16"/>
        <v>2.1406190491905339</v>
      </c>
      <c r="I67" s="12">
        <v>2242342</v>
      </c>
    </row>
    <row r="68" spans="2:9" ht="15" thickBot="1" x14ac:dyDescent="0.25">
      <c r="B68" s="54" t="s">
        <v>194</v>
      </c>
      <c r="C68" s="101">
        <f t="shared" ref="C68:G68" si="17">+C22/$I68*100000</f>
        <v>1.2221726563311599</v>
      </c>
      <c r="D68" s="101">
        <f t="shared" si="17"/>
        <v>2.7498884767451095</v>
      </c>
      <c r="E68" s="101">
        <f t="shared" si="17"/>
        <v>1.5277158204139498</v>
      </c>
      <c r="F68" s="101">
        <f t="shared" si="17"/>
        <v>1.5277158204139498</v>
      </c>
      <c r="G68" s="101">
        <f t="shared" si="17"/>
        <v>0.91662949224836987</v>
      </c>
      <c r="I68" s="12">
        <v>327286</v>
      </c>
    </row>
    <row r="69" spans="2:9" ht="15" thickBot="1" x14ac:dyDescent="0.25">
      <c r="B69" s="56" t="s">
        <v>195</v>
      </c>
      <c r="C69" s="102">
        <f t="shared" ref="C69:G69" si="18">+C23/$I69*100000</f>
        <v>2.9624656216553915</v>
      </c>
      <c r="D69" s="102">
        <f t="shared" si="18"/>
        <v>2.7323909720010553</v>
      </c>
      <c r="E69" s="102">
        <f t="shared" si="18"/>
        <v>2.3088907319293566</v>
      </c>
      <c r="F69" s="102">
        <f t="shared" si="18"/>
        <v>3.137566682454267</v>
      </c>
      <c r="G69" s="102">
        <f t="shared" si="18"/>
        <v>2.8403020908654786</v>
      </c>
      <c r="I69" s="12">
        <v>49114494</v>
      </c>
    </row>
    <row r="70" spans="2:9" ht="13.5" thickBot="1" x14ac:dyDescent="0.25">
      <c r="C70" s="101"/>
      <c r="D70" s="101"/>
      <c r="E70" s="101"/>
      <c r="F70" s="101"/>
    </row>
    <row r="71" spans="2:9" ht="13.5" thickBot="1" x14ac:dyDescent="0.25">
      <c r="C71" s="101"/>
      <c r="D71" s="101"/>
      <c r="E71" s="101"/>
      <c r="F71" s="101"/>
      <c r="G71" s="101"/>
    </row>
  </sheetData>
  <phoneticPr fontId="0" type="noConversion"/>
  <pageMargins left="0.78740157480314965" right="0.78740157480314965" top="0.98425196850393704" bottom="0.98425196850393704" header="0" footer="0"/>
  <pageSetup paperSize="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AE74"/>
  <sheetViews>
    <sheetView zoomScaleNormal="100" workbookViewId="0"/>
  </sheetViews>
  <sheetFormatPr baseColWidth="10" defaultColWidth="11.42578125" defaultRowHeight="12.75" x14ac:dyDescent="0.2"/>
  <cols>
    <col min="1" max="1" width="6.7109375" style="12" customWidth="1"/>
    <col min="2" max="2" width="35.42578125" style="12" customWidth="1"/>
    <col min="3" max="7" width="12.42578125" style="12" customWidth="1"/>
    <col min="8" max="8" width="12.28515625" style="12" customWidth="1"/>
    <col min="9" max="9" width="0.140625" style="12" customWidth="1"/>
    <col min="10" max="10" width="12.42578125" style="12" customWidth="1"/>
    <col min="11" max="11" width="11.7109375" style="12" customWidth="1"/>
    <col min="12" max="12" width="14.85546875" style="12" customWidth="1"/>
    <col min="13" max="13" width="15.5703125" style="12" customWidth="1"/>
    <col min="14" max="14" width="11.5703125" style="12" customWidth="1"/>
    <col min="15" max="15" width="16.140625" style="12" customWidth="1"/>
    <col min="16" max="16" width="13.42578125" style="12" customWidth="1"/>
    <col min="17" max="17" width="11.42578125" style="12" customWidth="1"/>
    <col min="18" max="61" width="12.42578125" style="12" customWidth="1"/>
    <col min="62" max="16384" width="11.42578125" style="12"/>
  </cols>
  <sheetData>
    <row r="1" spans="1:7" ht="15" x14ac:dyDescent="0.2">
      <c r="C1" s="52"/>
      <c r="D1" s="52"/>
    </row>
    <row r="2" spans="1:7" ht="40.5" customHeight="1" x14ac:dyDescent="0.2">
      <c r="B2" s="10"/>
      <c r="C2" s="20"/>
      <c r="D2" s="52"/>
    </row>
    <row r="3" spans="1:7" ht="27.95" customHeight="1" x14ac:dyDescent="0.2">
      <c r="B3" s="53"/>
      <c r="C3" s="11"/>
    </row>
    <row r="4" spans="1:7" ht="23.25" customHeight="1" x14ac:dyDescent="0.2"/>
    <row r="5" spans="1:7" ht="39" customHeight="1" x14ac:dyDescent="0.2">
      <c r="C5" s="38" t="s">
        <v>106</v>
      </c>
      <c r="D5" s="38" t="s">
        <v>302</v>
      </c>
      <c r="E5" s="38" t="s">
        <v>304</v>
      </c>
      <c r="F5" s="60" t="s">
        <v>311</v>
      </c>
      <c r="G5" s="38" t="s">
        <v>330</v>
      </c>
    </row>
    <row r="6" spans="1:7" ht="17.100000000000001" customHeight="1" thickBot="1" x14ac:dyDescent="0.25">
      <c r="B6" s="54" t="s">
        <v>178</v>
      </c>
      <c r="C6" s="40">
        <v>10</v>
      </c>
      <c r="D6" s="40">
        <v>29</v>
      </c>
      <c r="E6" s="40">
        <v>17</v>
      </c>
      <c r="F6" s="40">
        <v>15</v>
      </c>
      <c r="G6" s="40">
        <v>23</v>
      </c>
    </row>
    <row r="7" spans="1:7" ht="17.100000000000001" customHeight="1" thickBot="1" x14ac:dyDescent="0.25">
      <c r="B7" s="54" t="s">
        <v>179</v>
      </c>
      <c r="C7" s="40">
        <v>4</v>
      </c>
      <c r="D7" s="40">
        <v>6</v>
      </c>
      <c r="E7" s="40">
        <v>0</v>
      </c>
      <c r="F7" s="40">
        <v>6</v>
      </c>
      <c r="G7" s="40">
        <v>8</v>
      </c>
    </row>
    <row r="8" spans="1:7" ht="17.100000000000001" customHeight="1" thickBot="1" x14ac:dyDescent="0.25">
      <c r="B8" s="54" t="s">
        <v>180</v>
      </c>
      <c r="C8" s="40">
        <v>23</v>
      </c>
      <c r="D8" s="40">
        <v>3</v>
      </c>
      <c r="E8" s="40">
        <v>10</v>
      </c>
      <c r="F8" s="40">
        <v>2</v>
      </c>
      <c r="G8" s="40">
        <v>7</v>
      </c>
    </row>
    <row r="9" spans="1:7" ht="17.100000000000001" customHeight="1" thickBot="1" x14ac:dyDescent="0.25">
      <c r="B9" s="54" t="s">
        <v>181</v>
      </c>
      <c r="C9" s="40">
        <v>9</v>
      </c>
      <c r="D9" s="40">
        <v>8</v>
      </c>
      <c r="E9" s="40">
        <v>0</v>
      </c>
      <c r="F9" s="40">
        <v>5</v>
      </c>
      <c r="G9" s="40">
        <v>1</v>
      </c>
    </row>
    <row r="10" spans="1:7" ht="17.100000000000001" customHeight="1" thickBot="1" x14ac:dyDescent="0.25">
      <c r="B10" s="54" t="s">
        <v>182</v>
      </c>
      <c r="C10" s="40">
        <v>15</v>
      </c>
      <c r="D10" s="40">
        <v>6</v>
      </c>
      <c r="E10" s="40">
        <v>0</v>
      </c>
      <c r="F10" s="40">
        <v>24</v>
      </c>
      <c r="G10" s="40">
        <v>14</v>
      </c>
    </row>
    <row r="11" spans="1:7" ht="17.100000000000001" customHeight="1" thickBot="1" x14ac:dyDescent="0.25">
      <c r="A11" s="67"/>
      <c r="B11" s="54" t="s">
        <v>183</v>
      </c>
      <c r="C11" s="40">
        <v>12</v>
      </c>
      <c r="D11" s="40">
        <v>12</v>
      </c>
      <c r="E11" s="40">
        <v>5</v>
      </c>
      <c r="F11" s="40">
        <v>22</v>
      </c>
      <c r="G11" s="40">
        <v>7</v>
      </c>
    </row>
    <row r="12" spans="1:7" ht="17.100000000000001" customHeight="1" thickBot="1" x14ac:dyDescent="0.25">
      <c r="A12" s="67"/>
      <c r="B12" s="54" t="s">
        <v>184</v>
      </c>
      <c r="C12" s="40">
        <v>16</v>
      </c>
      <c r="D12" s="40">
        <v>19</v>
      </c>
      <c r="E12" s="40">
        <v>13</v>
      </c>
      <c r="F12" s="40">
        <v>10</v>
      </c>
      <c r="G12" s="40">
        <v>17</v>
      </c>
    </row>
    <row r="13" spans="1:7" ht="17.100000000000001" customHeight="1" thickBot="1" x14ac:dyDescent="0.25">
      <c r="A13" s="67"/>
      <c r="B13" s="54" t="s">
        <v>185</v>
      </c>
      <c r="C13" s="40">
        <v>30</v>
      </c>
      <c r="D13" s="40">
        <v>22</v>
      </c>
      <c r="E13" s="40">
        <v>13</v>
      </c>
      <c r="F13" s="40">
        <v>19</v>
      </c>
      <c r="G13" s="40">
        <v>20</v>
      </c>
    </row>
    <row r="14" spans="1:7" ht="17.100000000000001" customHeight="1" thickBot="1" x14ac:dyDescent="0.25">
      <c r="A14" s="67"/>
      <c r="B14" s="54" t="s">
        <v>186</v>
      </c>
      <c r="C14" s="40">
        <v>414</v>
      </c>
      <c r="D14" s="40">
        <v>384</v>
      </c>
      <c r="E14" s="40">
        <v>347</v>
      </c>
      <c r="F14" s="40">
        <v>299</v>
      </c>
      <c r="G14" s="40">
        <v>387</v>
      </c>
    </row>
    <row r="15" spans="1:7" ht="17.100000000000001" customHeight="1" thickBot="1" x14ac:dyDescent="0.25">
      <c r="A15" s="67"/>
      <c r="B15" s="54" t="s">
        <v>187</v>
      </c>
      <c r="C15" s="40">
        <v>64</v>
      </c>
      <c r="D15" s="40">
        <v>58</v>
      </c>
      <c r="E15" s="40">
        <v>44</v>
      </c>
      <c r="F15" s="40">
        <v>55</v>
      </c>
      <c r="G15" s="40">
        <v>109</v>
      </c>
    </row>
    <row r="16" spans="1:7" ht="17.100000000000001" customHeight="1" thickBot="1" x14ac:dyDescent="0.25">
      <c r="B16" s="54" t="s">
        <v>188</v>
      </c>
      <c r="C16" s="40">
        <v>26</v>
      </c>
      <c r="D16" s="40">
        <v>47</v>
      </c>
      <c r="E16" s="40">
        <v>36</v>
      </c>
      <c r="F16" s="40">
        <v>44</v>
      </c>
      <c r="G16" s="40">
        <v>11</v>
      </c>
    </row>
    <row r="17" spans="1:31" ht="17.100000000000001" customHeight="1" thickBot="1" x14ac:dyDescent="0.25">
      <c r="B17" s="54" t="s">
        <v>189</v>
      </c>
      <c r="C17" s="40">
        <v>14</v>
      </c>
      <c r="D17" s="40">
        <v>31</v>
      </c>
      <c r="E17" s="40">
        <v>28</v>
      </c>
      <c r="F17" s="40">
        <v>29</v>
      </c>
      <c r="G17" s="40">
        <v>18</v>
      </c>
    </row>
    <row r="18" spans="1:31" ht="17.100000000000001" customHeight="1" thickBot="1" x14ac:dyDescent="0.25">
      <c r="B18" s="54" t="s">
        <v>190</v>
      </c>
      <c r="C18" s="40">
        <v>50</v>
      </c>
      <c r="D18" s="40">
        <v>52</v>
      </c>
      <c r="E18" s="40">
        <v>59</v>
      </c>
      <c r="F18" s="40">
        <v>47</v>
      </c>
      <c r="G18" s="40">
        <v>51</v>
      </c>
    </row>
    <row r="19" spans="1:31" ht="17.100000000000001" customHeight="1" thickBot="1" x14ac:dyDescent="0.25">
      <c r="B19" s="54" t="s">
        <v>191</v>
      </c>
      <c r="C19" s="40">
        <v>11</v>
      </c>
      <c r="D19" s="40">
        <v>17</v>
      </c>
      <c r="E19" s="40">
        <v>8</v>
      </c>
      <c r="F19" s="40">
        <v>15</v>
      </c>
      <c r="G19" s="40">
        <v>2</v>
      </c>
    </row>
    <row r="20" spans="1:31" ht="17.100000000000001" customHeight="1" thickBot="1" x14ac:dyDescent="0.25">
      <c r="B20" s="54" t="s">
        <v>192</v>
      </c>
      <c r="C20" s="40">
        <v>3</v>
      </c>
      <c r="D20" s="40">
        <v>7</v>
      </c>
      <c r="E20" s="40">
        <v>4</v>
      </c>
      <c r="F20" s="40">
        <v>1</v>
      </c>
      <c r="G20" s="40">
        <v>19</v>
      </c>
    </row>
    <row r="21" spans="1:31" ht="17.100000000000001" customHeight="1" thickBot="1" x14ac:dyDescent="0.25">
      <c r="B21" s="54" t="s">
        <v>193</v>
      </c>
      <c r="C21" s="40">
        <v>22</v>
      </c>
      <c r="D21" s="40">
        <v>49</v>
      </c>
      <c r="E21" s="40">
        <v>16</v>
      </c>
      <c r="F21" s="40">
        <v>16</v>
      </c>
      <c r="G21" s="40">
        <v>11</v>
      </c>
    </row>
    <row r="22" spans="1:31" ht="17.100000000000001" customHeight="1" thickBot="1" x14ac:dyDescent="0.25">
      <c r="B22" s="54" t="s">
        <v>194</v>
      </c>
      <c r="C22" s="40">
        <v>6</v>
      </c>
      <c r="D22" s="40">
        <v>3</v>
      </c>
      <c r="E22" s="40">
        <v>1</v>
      </c>
      <c r="F22" s="40">
        <v>4</v>
      </c>
      <c r="G22" s="40">
        <v>1</v>
      </c>
    </row>
    <row r="23" spans="1:31" ht="17.100000000000001" customHeight="1" thickBot="1" x14ac:dyDescent="0.25">
      <c r="B23" s="56" t="s">
        <v>195</v>
      </c>
      <c r="C23" s="57">
        <v>729</v>
      </c>
      <c r="D23" s="57">
        <v>753</v>
      </c>
      <c r="E23" s="57">
        <v>601</v>
      </c>
      <c r="F23" s="57">
        <v>613</v>
      </c>
      <c r="G23" s="57">
        <v>706</v>
      </c>
    </row>
    <row r="24" spans="1:31" ht="33" customHeight="1" x14ac:dyDescent="0.2">
      <c r="C24" s="18"/>
      <c r="G24" s="18"/>
      <c r="H24" s="13"/>
    </row>
    <row r="25" spans="1:31" ht="30.75" customHeight="1" x14ac:dyDescent="0.2">
      <c r="B25" s="58"/>
      <c r="C25" s="58"/>
      <c r="D25" s="58"/>
      <c r="E25" s="58"/>
      <c r="F25" s="63"/>
      <c r="G25" s="63"/>
    </row>
    <row r="26" spans="1:31" ht="15.75" customHeight="1" x14ac:dyDescent="0.2"/>
    <row r="27" spans="1:31" s="59" customFormat="1" ht="39" customHeight="1" x14ac:dyDescent="0.2">
      <c r="A27" s="12"/>
      <c r="C27" s="39" t="s">
        <v>330</v>
      </c>
      <c r="Y27" s="181"/>
      <c r="Z27" s="181"/>
      <c r="AA27" s="181"/>
      <c r="AB27" s="181"/>
      <c r="AC27" s="181"/>
      <c r="AD27" s="181"/>
      <c r="AE27" s="181"/>
    </row>
    <row r="28" spans="1:31" ht="17.100000000000001" customHeight="1" thickBot="1" x14ac:dyDescent="0.25">
      <c r="B28" s="54" t="s">
        <v>178</v>
      </c>
      <c r="C28" s="36">
        <f>+IF(C6&gt;0,(G6-C6)/C6,"-")</f>
        <v>1.3</v>
      </c>
      <c r="Y28" s="180"/>
      <c r="Z28" s="180"/>
      <c r="AA28" s="180"/>
      <c r="AB28" s="180"/>
      <c r="AC28" s="180"/>
      <c r="AD28" s="180"/>
      <c r="AE28" s="180"/>
    </row>
    <row r="29" spans="1:31" ht="17.100000000000001" customHeight="1" thickBot="1" x14ac:dyDescent="0.25">
      <c r="B29" s="54" t="s">
        <v>179</v>
      </c>
      <c r="C29" s="36">
        <f t="shared" ref="C29:C30" si="0">+IF(C7&gt;0,(G7-C7)/C7,"-")</f>
        <v>1</v>
      </c>
    </row>
    <row r="30" spans="1:31" ht="17.100000000000001" customHeight="1" thickBot="1" x14ac:dyDescent="0.25">
      <c r="B30" s="54" t="s">
        <v>180</v>
      </c>
      <c r="C30" s="36">
        <f t="shared" si="0"/>
        <v>-0.69565217391304346</v>
      </c>
    </row>
    <row r="31" spans="1:31" ht="17.100000000000001" customHeight="1" thickBot="1" x14ac:dyDescent="0.25">
      <c r="B31" s="54" t="s">
        <v>181</v>
      </c>
      <c r="C31" s="36">
        <f t="shared" ref="C31:C44" si="1">+IF(C9&gt;0,(G9-C9)/C9,"-")</f>
        <v>-0.88888888888888884</v>
      </c>
    </row>
    <row r="32" spans="1:31" ht="17.100000000000001" customHeight="1" thickBot="1" x14ac:dyDescent="0.25">
      <c r="B32" s="54" t="s">
        <v>182</v>
      </c>
      <c r="C32" s="36">
        <f t="shared" si="1"/>
        <v>-6.6666666666666666E-2</v>
      </c>
    </row>
    <row r="33" spans="2:7" ht="17.100000000000001" customHeight="1" thickBot="1" x14ac:dyDescent="0.25">
      <c r="B33" s="54" t="s">
        <v>183</v>
      </c>
      <c r="C33" s="36">
        <f t="shared" si="1"/>
        <v>-0.41666666666666669</v>
      </c>
    </row>
    <row r="34" spans="2:7" ht="17.100000000000001" customHeight="1" thickBot="1" x14ac:dyDescent="0.25">
      <c r="B34" s="54" t="s">
        <v>184</v>
      </c>
      <c r="C34" s="36">
        <f t="shared" si="1"/>
        <v>6.25E-2</v>
      </c>
    </row>
    <row r="35" spans="2:7" ht="17.100000000000001" customHeight="1" thickBot="1" x14ac:dyDescent="0.25">
      <c r="B35" s="54" t="s">
        <v>185</v>
      </c>
      <c r="C35" s="36">
        <f t="shared" si="1"/>
        <v>-0.33333333333333331</v>
      </c>
    </row>
    <row r="36" spans="2:7" ht="17.100000000000001" customHeight="1" thickBot="1" x14ac:dyDescent="0.25">
      <c r="B36" s="54" t="s">
        <v>186</v>
      </c>
      <c r="C36" s="36">
        <f t="shared" si="1"/>
        <v>-6.5217391304347824E-2</v>
      </c>
    </row>
    <row r="37" spans="2:7" ht="17.100000000000001" customHeight="1" thickBot="1" x14ac:dyDescent="0.25">
      <c r="B37" s="54" t="s">
        <v>187</v>
      </c>
      <c r="C37" s="36">
        <f t="shared" si="1"/>
        <v>0.703125</v>
      </c>
    </row>
    <row r="38" spans="2:7" ht="17.100000000000001" customHeight="1" thickBot="1" x14ac:dyDescent="0.25">
      <c r="B38" s="54" t="s">
        <v>188</v>
      </c>
      <c r="C38" s="36">
        <f t="shared" si="1"/>
        <v>-0.57692307692307687</v>
      </c>
    </row>
    <row r="39" spans="2:7" ht="17.100000000000001" customHeight="1" thickBot="1" x14ac:dyDescent="0.25">
      <c r="B39" s="54" t="s">
        <v>189</v>
      </c>
      <c r="C39" s="36">
        <f t="shared" si="1"/>
        <v>0.2857142857142857</v>
      </c>
    </row>
    <row r="40" spans="2:7" ht="17.100000000000001" customHeight="1" thickBot="1" x14ac:dyDescent="0.25">
      <c r="B40" s="54" t="s">
        <v>190</v>
      </c>
      <c r="C40" s="179">
        <f t="shared" si="1"/>
        <v>0.02</v>
      </c>
    </row>
    <row r="41" spans="2:7" ht="17.100000000000001" customHeight="1" thickBot="1" x14ac:dyDescent="0.25">
      <c r="B41" s="54" t="s">
        <v>191</v>
      </c>
      <c r="C41" s="36">
        <f t="shared" si="1"/>
        <v>-0.81818181818181823</v>
      </c>
    </row>
    <row r="42" spans="2:7" ht="17.100000000000001" customHeight="1" thickBot="1" x14ac:dyDescent="0.25">
      <c r="B42" s="54" t="s">
        <v>192</v>
      </c>
      <c r="C42" s="36">
        <f t="shared" si="1"/>
        <v>5.333333333333333</v>
      </c>
    </row>
    <row r="43" spans="2:7" ht="17.100000000000001" customHeight="1" thickBot="1" x14ac:dyDescent="0.25">
      <c r="B43" s="54" t="s">
        <v>193</v>
      </c>
      <c r="C43" s="36">
        <f t="shared" si="1"/>
        <v>-0.5</v>
      </c>
    </row>
    <row r="44" spans="2:7" ht="17.100000000000001" customHeight="1" thickBot="1" x14ac:dyDescent="0.25">
      <c r="B44" s="54" t="s">
        <v>194</v>
      </c>
      <c r="C44" s="36">
        <f t="shared" si="1"/>
        <v>-0.83333333333333337</v>
      </c>
    </row>
    <row r="45" spans="2:7" ht="17.100000000000001" customHeight="1" thickBot="1" x14ac:dyDescent="0.25">
      <c r="B45" s="56" t="s">
        <v>195</v>
      </c>
      <c r="C45" s="64">
        <f>+(G23-C23)/C23</f>
        <v>-3.1550068587105622E-2</v>
      </c>
    </row>
    <row r="47" spans="2:7" x14ac:dyDescent="0.2">
      <c r="B47" s="66"/>
      <c r="C47" s="66"/>
      <c r="D47" s="66"/>
      <c r="E47" s="66"/>
      <c r="F47" s="66"/>
      <c r="G47" s="66"/>
    </row>
    <row r="48" spans="2:7" x14ac:dyDescent="0.2">
      <c r="B48" s="66"/>
      <c r="C48" s="66"/>
      <c r="D48" s="66"/>
      <c r="E48" s="66"/>
      <c r="F48" s="66"/>
      <c r="G48" s="66"/>
    </row>
    <row r="53" spans="2:11" ht="39" customHeight="1" x14ac:dyDescent="0.2">
      <c r="C53" s="38" t="s">
        <v>106</v>
      </c>
      <c r="D53" s="38" t="s">
        <v>302</v>
      </c>
      <c r="E53" s="38" t="s">
        <v>304</v>
      </c>
      <c r="F53" s="60" t="s">
        <v>311</v>
      </c>
      <c r="G53" s="38" t="s">
        <v>330</v>
      </c>
      <c r="H53" s="110"/>
      <c r="I53" s="115">
        <v>45658</v>
      </c>
      <c r="J53" s="115"/>
      <c r="K53" s="112"/>
    </row>
    <row r="54" spans="2:11" ht="15" thickBot="1" x14ac:dyDescent="0.25">
      <c r="B54" s="54" t="s">
        <v>178</v>
      </c>
      <c r="C54" s="101">
        <f t="shared" ref="C54:G63" si="2">+C6/$I54*100000</f>
        <v>0.11316330245370856</v>
      </c>
      <c r="D54" s="101">
        <f t="shared" si="2"/>
        <v>0.32817357711575484</v>
      </c>
      <c r="E54" s="101">
        <f t="shared" si="2"/>
        <v>0.19237761417130458</v>
      </c>
      <c r="F54" s="101">
        <f t="shared" si="2"/>
        <v>0.16974495368056286</v>
      </c>
      <c r="G54" s="101">
        <f t="shared" si="2"/>
        <v>0.2602755956435297</v>
      </c>
      <c r="H54" s="109"/>
      <c r="I54" s="12">
        <v>8836787</v>
      </c>
    </row>
    <row r="55" spans="2:11" ht="15" thickBot="1" x14ac:dyDescent="0.25">
      <c r="B55" s="54" t="s">
        <v>179</v>
      </c>
      <c r="C55" s="101">
        <f t="shared" si="2"/>
        <v>0.2943747920978031</v>
      </c>
      <c r="D55" s="101">
        <f t="shared" si="2"/>
        <v>0.44156218814670462</v>
      </c>
      <c r="E55" s="101">
        <f t="shared" si="2"/>
        <v>0</v>
      </c>
      <c r="F55" s="101">
        <f t="shared" si="2"/>
        <v>0.44156218814670462</v>
      </c>
      <c r="G55" s="101">
        <f t="shared" si="2"/>
        <v>0.58874958419560619</v>
      </c>
      <c r="H55" s="109"/>
      <c r="I55" s="12">
        <v>1358812</v>
      </c>
    </row>
    <row r="56" spans="2:11" ht="15" thickBot="1" x14ac:dyDescent="0.25">
      <c r="B56" s="54" t="s">
        <v>180</v>
      </c>
      <c r="C56" s="101">
        <f t="shared" si="2"/>
        <v>2.2692986584498325</v>
      </c>
      <c r="D56" s="101">
        <f t="shared" si="2"/>
        <v>0.29599547718910851</v>
      </c>
      <c r="E56" s="101">
        <f t="shared" si="2"/>
        <v>0.9866515906303619</v>
      </c>
      <c r="F56" s="101">
        <f t="shared" si="2"/>
        <v>0.19733031812607238</v>
      </c>
      <c r="G56" s="101">
        <f t="shared" si="2"/>
        <v>0.69065611344125333</v>
      </c>
      <c r="H56" s="109"/>
      <c r="I56" s="12">
        <v>1013529</v>
      </c>
    </row>
    <row r="57" spans="2:11" ht="15" thickBot="1" x14ac:dyDescent="0.25">
      <c r="B57" s="54" t="s">
        <v>181</v>
      </c>
      <c r="C57" s="101">
        <f t="shared" si="2"/>
        <v>0.7272844813653554</v>
      </c>
      <c r="D57" s="101">
        <f t="shared" si="2"/>
        <v>0.6464750945469826</v>
      </c>
      <c r="E57" s="101">
        <f t="shared" si="2"/>
        <v>0</v>
      </c>
      <c r="F57" s="101">
        <f t="shared" si="2"/>
        <v>0.4040469340918641</v>
      </c>
      <c r="G57" s="101">
        <f t="shared" si="2"/>
        <v>8.0809386818372825E-2</v>
      </c>
      <c r="H57" s="109"/>
      <c r="I57" s="12">
        <v>1237480</v>
      </c>
    </row>
    <row r="58" spans="2:11" ht="15" thickBot="1" x14ac:dyDescent="0.25">
      <c r="B58" s="54" t="s">
        <v>182</v>
      </c>
      <c r="C58" s="101">
        <f t="shared" si="2"/>
        <v>0.66667377785363047</v>
      </c>
      <c r="D58" s="101">
        <f t="shared" si="2"/>
        <v>0.26666951114145215</v>
      </c>
      <c r="E58" s="101">
        <f t="shared" si="2"/>
        <v>0</v>
      </c>
      <c r="F58" s="101">
        <f t="shared" si="2"/>
        <v>1.0666780445658086</v>
      </c>
      <c r="G58" s="101">
        <f t="shared" si="2"/>
        <v>0.62222885933005512</v>
      </c>
      <c r="H58" s="109"/>
      <c r="I58" s="12">
        <v>2249976</v>
      </c>
    </row>
    <row r="59" spans="2:11" ht="15" thickBot="1" x14ac:dyDescent="0.25">
      <c r="B59" s="54" t="s">
        <v>183</v>
      </c>
      <c r="C59" s="101">
        <f t="shared" si="2"/>
        <v>2.0203244641089357</v>
      </c>
      <c r="D59" s="101">
        <f t="shared" si="2"/>
        <v>2.0203244641089357</v>
      </c>
      <c r="E59" s="101">
        <f t="shared" si="2"/>
        <v>0.84180186004538993</v>
      </c>
      <c r="F59" s="101">
        <f t="shared" si="2"/>
        <v>3.7039281841997158</v>
      </c>
      <c r="G59" s="101">
        <f t="shared" si="2"/>
        <v>1.1785226040635459</v>
      </c>
      <c r="H59" s="109"/>
      <c r="I59" s="12">
        <v>593964</v>
      </c>
    </row>
    <row r="60" spans="2:11" ht="15" thickBot="1" x14ac:dyDescent="0.25">
      <c r="B60" s="54" t="s">
        <v>196</v>
      </c>
      <c r="C60" s="101">
        <f t="shared" si="2"/>
        <v>0.6670835939128622</v>
      </c>
      <c r="D60" s="101">
        <f t="shared" si="2"/>
        <v>0.79216176777152392</v>
      </c>
      <c r="E60" s="101">
        <f t="shared" si="2"/>
        <v>0.54200542005420049</v>
      </c>
      <c r="F60" s="101">
        <f t="shared" si="2"/>
        <v>0.41692724619553889</v>
      </c>
      <c r="G60" s="101">
        <f t="shared" si="2"/>
        <v>0.70877631853241607</v>
      </c>
      <c r="H60" s="109"/>
      <c r="I60" s="12">
        <v>2398500</v>
      </c>
    </row>
    <row r="61" spans="2:11" ht="15" thickBot="1" x14ac:dyDescent="0.25">
      <c r="B61" s="54" t="s">
        <v>185</v>
      </c>
      <c r="C61" s="101">
        <f t="shared" si="2"/>
        <v>1.4156058273885754</v>
      </c>
      <c r="D61" s="101">
        <f t="shared" si="2"/>
        <v>1.0381109400849553</v>
      </c>
      <c r="E61" s="101">
        <f t="shared" si="2"/>
        <v>0.61342919186838263</v>
      </c>
      <c r="F61" s="101">
        <f t="shared" si="2"/>
        <v>0.89655035734609778</v>
      </c>
      <c r="G61" s="101">
        <f t="shared" si="2"/>
        <v>0.94373721825905021</v>
      </c>
      <c r="H61" s="109"/>
      <c r="I61" s="12">
        <v>2119234</v>
      </c>
    </row>
    <row r="62" spans="2:11" ht="15" thickBot="1" x14ac:dyDescent="0.25">
      <c r="B62" s="54" t="s">
        <v>186</v>
      </c>
      <c r="C62" s="101">
        <f t="shared" si="2"/>
        <v>5.0820836297370633</v>
      </c>
      <c r="D62" s="101">
        <f t="shared" si="2"/>
        <v>4.7138167000459719</v>
      </c>
      <c r="E62" s="101">
        <f t="shared" si="2"/>
        <v>4.2596208200936259</v>
      </c>
      <c r="F62" s="101">
        <f t="shared" si="2"/>
        <v>3.670393732587879</v>
      </c>
      <c r="G62" s="101">
        <f t="shared" si="2"/>
        <v>4.7506433930150811</v>
      </c>
      <c r="H62" s="109"/>
      <c r="I62" s="12">
        <v>8146265</v>
      </c>
    </row>
    <row r="63" spans="2:11" ht="15" thickBot="1" x14ac:dyDescent="0.25">
      <c r="B63" s="54" t="s">
        <v>197</v>
      </c>
      <c r="C63" s="101">
        <f t="shared" si="2"/>
        <v>1.1817181554192024</v>
      </c>
      <c r="D63" s="101">
        <f t="shared" si="2"/>
        <v>1.0709320783486522</v>
      </c>
      <c r="E63" s="101">
        <f t="shared" si="2"/>
        <v>0.81243123185070176</v>
      </c>
      <c r="F63" s="101">
        <f t="shared" si="2"/>
        <v>1.0155390398133772</v>
      </c>
      <c r="G63" s="101">
        <f t="shared" si="2"/>
        <v>2.0126137334483292</v>
      </c>
      <c r="H63" s="109"/>
      <c r="I63" s="12">
        <v>5415843</v>
      </c>
    </row>
    <row r="64" spans="2:11" ht="15" thickBot="1" x14ac:dyDescent="0.25">
      <c r="B64" s="54" t="s">
        <v>188</v>
      </c>
      <c r="C64" s="101">
        <f t="shared" ref="C64:G71" si="3">+C16/$I64*100000</f>
        <v>2.4723336357187549</v>
      </c>
      <c r="D64" s="101">
        <f t="shared" si="3"/>
        <v>4.4692184953377492</v>
      </c>
      <c r="E64" s="101">
        <f t="shared" si="3"/>
        <v>3.423231187918276</v>
      </c>
      <c r="F64" s="101">
        <f t="shared" si="3"/>
        <v>4.1839492296778928</v>
      </c>
      <c r="G64" s="101">
        <f t="shared" si="3"/>
        <v>1.0459873074194732</v>
      </c>
      <c r="H64" s="109"/>
      <c r="I64" s="12">
        <v>1051638</v>
      </c>
    </row>
    <row r="65" spans="2:11" ht="15" thickBot="1" x14ac:dyDescent="0.25">
      <c r="B65" s="54" t="s">
        <v>189</v>
      </c>
      <c r="C65" s="101">
        <f t="shared" si="3"/>
        <v>0.51600176767462702</v>
      </c>
      <c r="D65" s="101">
        <f t="shared" si="3"/>
        <v>1.1425753427081025</v>
      </c>
      <c r="E65" s="101">
        <f t="shared" si="3"/>
        <v>1.032003535349254</v>
      </c>
      <c r="F65" s="101">
        <f t="shared" si="3"/>
        <v>1.0688608044688701</v>
      </c>
      <c r="G65" s="101">
        <f t="shared" si="3"/>
        <v>0.66343084415309184</v>
      </c>
      <c r="H65" s="109"/>
      <c r="I65" s="12">
        <v>2713169</v>
      </c>
    </row>
    <row r="66" spans="2:11" ht="15" thickBot="1" x14ac:dyDescent="0.25">
      <c r="B66" s="54" t="s">
        <v>190</v>
      </c>
      <c r="C66" s="101">
        <f t="shared" si="3"/>
        <v>0.70057142809103667</v>
      </c>
      <c r="D66" s="101">
        <f t="shared" si="3"/>
        <v>0.72859428521467828</v>
      </c>
      <c r="E66" s="101">
        <f t="shared" si="3"/>
        <v>0.82667428514742336</v>
      </c>
      <c r="F66" s="101">
        <f t="shared" si="3"/>
        <v>0.65853714240557448</v>
      </c>
      <c r="G66" s="101">
        <f t="shared" si="3"/>
        <v>0.71458285665285748</v>
      </c>
      <c r="H66" s="109"/>
      <c r="I66" s="12">
        <v>7137031</v>
      </c>
    </row>
    <row r="67" spans="2:11" ht="15" thickBot="1" x14ac:dyDescent="0.25">
      <c r="B67" s="54" t="s">
        <v>191</v>
      </c>
      <c r="C67" s="101">
        <f t="shared" si="3"/>
        <v>0.69219916709562046</v>
      </c>
      <c r="D67" s="101">
        <f t="shared" si="3"/>
        <v>1.069762349147777</v>
      </c>
      <c r="E67" s="101">
        <f t="shared" si="3"/>
        <v>0.50341757606954207</v>
      </c>
      <c r="F67" s="101">
        <f t="shared" si="3"/>
        <v>0.9439079551303915</v>
      </c>
      <c r="G67" s="101">
        <f t="shared" si="3"/>
        <v>0.12585439401738552</v>
      </c>
      <c r="H67" s="109"/>
      <c r="I67" s="12">
        <v>1589138</v>
      </c>
    </row>
    <row r="68" spans="2:11" ht="15" thickBot="1" x14ac:dyDescent="0.25">
      <c r="B68" s="54" t="s">
        <v>192</v>
      </c>
      <c r="C68" s="101">
        <f t="shared" si="3"/>
        <v>0.43891733723482074</v>
      </c>
      <c r="D68" s="101">
        <f t="shared" si="3"/>
        <v>1.0241404535479151</v>
      </c>
      <c r="E68" s="101">
        <f t="shared" si="3"/>
        <v>0.58522311631309443</v>
      </c>
      <c r="F68" s="101">
        <f t="shared" si="3"/>
        <v>0.14630577907827361</v>
      </c>
      <c r="G68" s="101">
        <f t="shared" si="3"/>
        <v>2.7798098024871982</v>
      </c>
      <c r="H68" s="109"/>
      <c r="I68" s="12">
        <v>683500</v>
      </c>
    </row>
    <row r="69" spans="2:11" ht="15" thickBot="1" x14ac:dyDescent="0.25">
      <c r="B69" s="54" t="s">
        <v>193</v>
      </c>
      <c r="C69" s="101">
        <f t="shared" si="3"/>
        <v>0.98111706421232803</v>
      </c>
      <c r="D69" s="101">
        <f t="shared" si="3"/>
        <v>2.1852152793820032</v>
      </c>
      <c r="E69" s="101">
        <f t="shared" si="3"/>
        <v>0.71353968306351134</v>
      </c>
      <c r="F69" s="101">
        <f t="shared" si="3"/>
        <v>0.71353968306351134</v>
      </c>
      <c r="G69" s="101">
        <f t="shared" si="3"/>
        <v>0.49055853210616401</v>
      </c>
      <c r="H69" s="109"/>
      <c r="I69" s="12">
        <v>2242342</v>
      </c>
    </row>
    <row r="70" spans="2:11" ht="15" thickBot="1" x14ac:dyDescent="0.25">
      <c r="B70" s="54" t="s">
        <v>194</v>
      </c>
      <c r="C70" s="101">
        <f t="shared" si="3"/>
        <v>1.8332589844967397</v>
      </c>
      <c r="D70" s="101">
        <f t="shared" si="3"/>
        <v>0.91662949224836987</v>
      </c>
      <c r="E70" s="101">
        <f t="shared" si="3"/>
        <v>0.30554316408278998</v>
      </c>
      <c r="F70" s="101">
        <f t="shared" si="3"/>
        <v>1.2221726563311599</v>
      </c>
      <c r="G70" s="101">
        <f t="shared" si="3"/>
        <v>0.30554316408278998</v>
      </c>
      <c r="H70" s="109"/>
      <c r="I70" s="12">
        <v>327286</v>
      </c>
    </row>
    <row r="71" spans="2:11" ht="15" thickBot="1" x14ac:dyDescent="0.25">
      <c r="B71" s="56" t="s">
        <v>195</v>
      </c>
      <c r="C71" s="102">
        <f t="shared" si="3"/>
        <v>1.4842868990974436</v>
      </c>
      <c r="D71" s="102">
        <f t="shared" si="3"/>
        <v>1.5331523114134089</v>
      </c>
      <c r="E71" s="102">
        <f t="shared" si="3"/>
        <v>1.2236713667456292</v>
      </c>
      <c r="F71" s="102">
        <f t="shared" si="3"/>
        <v>1.2481040729036117</v>
      </c>
      <c r="G71" s="102">
        <f t="shared" si="3"/>
        <v>1.437457545627977</v>
      </c>
      <c r="H71" s="109"/>
      <c r="I71" s="12">
        <v>49114494</v>
      </c>
      <c r="K71" s="109"/>
    </row>
    <row r="72" spans="2:11" ht="13.5" thickBot="1" x14ac:dyDescent="0.25">
      <c r="C72" s="101"/>
      <c r="D72" s="101"/>
      <c r="E72" s="101"/>
      <c r="F72" s="101"/>
      <c r="G72" s="101"/>
    </row>
    <row r="73" spans="2:11" ht="13.5" thickBot="1" x14ac:dyDescent="0.25">
      <c r="C73" s="101"/>
      <c r="D73" s="101"/>
      <c r="E73" s="101"/>
      <c r="F73" s="101"/>
      <c r="G73" s="101"/>
    </row>
    <row r="74" spans="2:11" ht="13.5" thickBot="1" x14ac:dyDescent="0.25">
      <c r="C74" s="101"/>
      <c r="D74" s="101"/>
      <c r="E74" s="101"/>
      <c r="F74" s="101"/>
      <c r="G74" s="101"/>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Q74"/>
  <sheetViews>
    <sheetView zoomScaleNormal="100" workbookViewId="0"/>
  </sheetViews>
  <sheetFormatPr baseColWidth="10" defaultColWidth="11.42578125" defaultRowHeight="12.75" x14ac:dyDescent="0.2"/>
  <cols>
    <col min="1" max="1" width="6.7109375" style="12" customWidth="1"/>
    <col min="2" max="2" width="35.42578125" style="12" customWidth="1"/>
    <col min="3" max="8" width="12.42578125" style="12" customWidth="1"/>
    <col min="9" max="9" width="15.5703125" style="12" customWidth="1"/>
    <col min="10" max="10" width="0.140625" style="12" customWidth="1"/>
    <col min="11" max="11" width="12.28515625" style="12" customWidth="1"/>
    <col min="12" max="12" width="0.28515625" style="12" hidden="1" customWidth="1"/>
    <col min="13" max="13" width="12.140625" style="12" hidden="1" customWidth="1"/>
    <col min="14" max="14" width="11.85546875" style="12" customWidth="1"/>
    <col min="15" max="16" width="13.85546875" style="12" hidden="1" customWidth="1"/>
    <col min="17" max="17" width="13" style="12" hidden="1" customWidth="1"/>
    <col min="18" max="62" width="12.42578125" style="12" customWidth="1"/>
    <col min="63" max="16384" width="11.42578125" style="12"/>
  </cols>
  <sheetData>
    <row r="1" spans="1:7" ht="11.25" customHeight="1" x14ac:dyDescent="0.2">
      <c r="C1" s="52"/>
      <c r="D1" s="52"/>
    </row>
    <row r="2" spans="1:7" ht="57.75" customHeight="1" x14ac:dyDescent="0.2">
      <c r="B2" s="10"/>
      <c r="C2" s="20"/>
      <c r="D2" s="52"/>
    </row>
    <row r="3" spans="1:7" ht="27.95" customHeight="1" x14ac:dyDescent="0.2">
      <c r="B3" s="53"/>
      <c r="C3" s="11"/>
    </row>
    <row r="4" spans="1:7" ht="15" customHeight="1" x14ac:dyDescent="0.2"/>
    <row r="5" spans="1:7" ht="39" customHeight="1" x14ac:dyDescent="0.2">
      <c r="C5" s="38" t="s">
        <v>106</v>
      </c>
      <c r="D5" s="38" t="s">
        <v>302</v>
      </c>
      <c r="E5" s="38" t="s">
        <v>304</v>
      </c>
      <c r="F5" s="60" t="s">
        <v>311</v>
      </c>
      <c r="G5" s="38" t="s">
        <v>330</v>
      </c>
    </row>
    <row r="6" spans="1:7" ht="17.100000000000001" customHeight="1" thickBot="1" x14ac:dyDescent="0.25">
      <c r="B6" s="54" t="s">
        <v>178</v>
      </c>
      <c r="C6" s="40">
        <v>2338</v>
      </c>
      <c r="D6" s="40">
        <v>2865</v>
      </c>
      <c r="E6" s="40">
        <v>2305</v>
      </c>
      <c r="F6" s="40">
        <v>3094</v>
      </c>
      <c r="G6" s="40">
        <v>2910</v>
      </c>
    </row>
    <row r="7" spans="1:7" ht="17.100000000000001" customHeight="1" thickBot="1" x14ac:dyDescent="0.25">
      <c r="B7" s="54" t="s">
        <v>179</v>
      </c>
      <c r="C7" s="40">
        <v>264</v>
      </c>
      <c r="D7" s="40">
        <v>322</v>
      </c>
      <c r="E7" s="40">
        <v>334</v>
      </c>
      <c r="F7" s="40">
        <v>334</v>
      </c>
      <c r="G7" s="40">
        <v>341</v>
      </c>
    </row>
    <row r="8" spans="1:7" ht="17.100000000000001" customHeight="1" thickBot="1" x14ac:dyDescent="0.25">
      <c r="B8" s="54" t="s">
        <v>180</v>
      </c>
      <c r="C8" s="40">
        <v>226</v>
      </c>
      <c r="D8" s="40">
        <v>290</v>
      </c>
      <c r="E8" s="40">
        <v>233</v>
      </c>
      <c r="F8" s="40">
        <v>300</v>
      </c>
      <c r="G8" s="40">
        <v>323</v>
      </c>
    </row>
    <row r="9" spans="1:7" ht="17.100000000000001" customHeight="1" thickBot="1" x14ac:dyDescent="0.25">
      <c r="B9" s="54" t="s">
        <v>181</v>
      </c>
      <c r="C9" s="40">
        <v>382</v>
      </c>
      <c r="D9" s="40">
        <v>534</v>
      </c>
      <c r="E9" s="40">
        <v>471</v>
      </c>
      <c r="F9" s="40">
        <v>550</v>
      </c>
      <c r="G9" s="40">
        <v>543</v>
      </c>
    </row>
    <row r="10" spans="1:7" ht="17.100000000000001" customHeight="1" thickBot="1" x14ac:dyDescent="0.25">
      <c r="B10" s="54" t="s">
        <v>182</v>
      </c>
      <c r="C10" s="40">
        <v>975</v>
      </c>
      <c r="D10" s="40">
        <v>1104</v>
      </c>
      <c r="E10" s="40">
        <v>1078</v>
      </c>
      <c r="F10" s="40">
        <v>1170</v>
      </c>
      <c r="G10" s="40">
        <v>957</v>
      </c>
    </row>
    <row r="11" spans="1:7" ht="17.100000000000001" customHeight="1" thickBot="1" x14ac:dyDescent="0.25">
      <c r="A11" s="67"/>
      <c r="B11" s="54" t="s">
        <v>183</v>
      </c>
      <c r="C11" s="40">
        <v>87</v>
      </c>
      <c r="D11" s="40">
        <v>132</v>
      </c>
      <c r="E11" s="40">
        <v>89</v>
      </c>
      <c r="F11" s="40">
        <v>137</v>
      </c>
      <c r="G11" s="40">
        <v>58</v>
      </c>
    </row>
    <row r="12" spans="1:7" ht="17.100000000000001" customHeight="1" thickBot="1" x14ac:dyDescent="0.25">
      <c r="A12" s="67"/>
      <c r="B12" s="54" t="s">
        <v>184</v>
      </c>
      <c r="C12" s="40">
        <v>559</v>
      </c>
      <c r="D12" s="40">
        <v>542</v>
      </c>
      <c r="E12" s="40">
        <v>437</v>
      </c>
      <c r="F12" s="40">
        <v>596</v>
      </c>
      <c r="G12" s="40">
        <v>474</v>
      </c>
    </row>
    <row r="13" spans="1:7" ht="17.100000000000001" customHeight="1" thickBot="1" x14ac:dyDescent="0.25">
      <c r="A13" s="67"/>
      <c r="B13" s="54" t="s">
        <v>185</v>
      </c>
      <c r="C13" s="40">
        <v>525</v>
      </c>
      <c r="D13" s="40">
        <v>632</v>
      </c>
      <c r="E13" s="40">
        <v>479</v>
      </c>
      <c r="F13" s="40">
        <v>660</v>
      </c>
      <c r="G13" s="40">
        <v>674</v>
      </c>
    </row>
    <row r="14" spans="1:7" ht="17.100000000000001" customHeight="1" thickBot="1" x14ac:dyDescent="0.25">
      <c r="A14" s="67"/>
      <c r="B14" s="54" t="s">
        <v>186</v>
      </c>
      <c r="C14" s="40">
        <v>3656</v>
      </c>
      <c r="D14" s="40">
        <v>3548</v>
      </c>
      <c r="E14" s="40">
        <v>3320</v>
      </c>
      <c r="F14" s="40">
        <v>3981</v>
      </c>
      <c r="G14" s="40">
        <v>3619</v>
      </c>
    </row>
    <row r="15" spans="1:7" ht="17.100000000000001" customHeight="1" thickBot="1" x14ac:dyDescent="0.25">
      <c r="A15" s="67"/>
      <c r="B15" s="54" t="s">
        <v>187</v>
      </c>
      <c r="C15" s="40">
        <v>1866</v>
      </c>
      <c r="D15" s="40">
        <v>2029</v>
      </c>
      <c r="E15" s="40">
        <v>1696</v>
      </c>
      <c r="F15" s="40">
        <v>1828</v>
      </c>
      <c r="G15" s="40">
        <v>2057</v>
      </c>
    </row>
    <row r="16" spans="1:7" ht="17.100000000000001" customHeight="1" thickBot="1" x14ac:dyDescent="0.25">
      <c r="B16" s="54" t="s">
        <v>188</v>
      </c>
      <c r="C16" s="40">
        <v>202</v>
      </c>
      <c r="D16" s="40">
        <v>186</v>
      </c>
      <c r="E16" s="40">
        <v>183</v>
      </c>
      <c r="F16" s="40">
        <v>227</v>
      </c>
      <c r="G16" s="40">
        <v>181</v>
      </c>
    </row>
    <row r="17" spans="1:10" ht="17.100000000000001" customHeight="1" thickBot="1" x14ac:dyDescent="0.25">
      <c r="B17" s="54" t="s">
        <v>189</v>
      </c>
      <c r="C17" s="40">
        <v>637</v>
      </c>
      <c r="D17" s="40">
        <v>681</v>
      </c>
      <c r="E17" s="40">
        <v>615</v>
      </c>
      <c r="F17" s="40">
        <v>673</v>
      </c>
      <c r="G17" s="40">
        <v>682</v>
      </c>
    </row>
    <row r="18" spans="1:10" ht="17.100000000000001" customHeight="1" thickBot="1" x14ac:dyDescent="0.25">
      <c r="B18" s="54" t="s">
        <v>190</v>
      </c>
      <c r="C18" s="40">
        <v>2839</v>
      </c>
      <c r="D18" s="40">
        <v>1800</v>
      </c>
      <c r="E18" s="40">
        <v>3096</v>
      </c>
      <c r="F18" s="40">
        <v>4466</v>
      </c>
      <c r="G18" s="40">
        <v>2782</v>
      </c>
    </row>
    <row r="19" spans="1:10" ht="17.100000000000001" customHeight="1" thickBot="1" x14ac:dyDescent="0.25">
      <c r="B19" s="54" t="s">
        <v>191</v>
      </c>
      <c r="C19" s="40">
        <v>805</v>
      </c>
      <c r="D19" s="40">
        <v>841</v>
      </c>
      <c r="E19" s="40">
        <v>731</v>
      </c>
      <c r="F19" s="40">
        <v>820</v>
      </c>
      <c r="G19" s="40">
        <v>838</v>
      </c>
    </row>
    <row r="20" spans="1:10" ht="17.100000000000001" customHeight="1" thickBot="1" x14ac:dyDescent="0.25">
      <c r="B20" s="54" t="s">
        <v>192</v>
      </c>
      <c r="C20" s="40">
        <v>128</v>
      </c>
      <c r="D20" s="40">
        <v>137</v>
      </c>
      <c r="E20" s="40">
        <v>126</v>
      </c>
      <c r="F20" s="40">
        <v>110</v>
      </c>
      <c r="G20" s="40">
        <v>156</v>
      </c>
    </row>
    <row r="21" spans="1:10" ht="17.100000000000001" customHeight="1" thickBot="1" x14ac:dyDescent="0.25">
      <c r="B21" s="54" t="s">
        <v>193</v>
      </c>
      <c r="C21" s="40">
        <v>271</v>
      </c>
      <c r="D21" s="40">
        <v>302</v>
      </c>
      <c r="E21" s="40">
        <v>245</v>
      </c>
      <c r="F21" s="40">
        <v>227</v>
      </c>
      <c r="G21" s="40">
        <v>313</v>
      </c>
    </row>
    <row r="22" spans="1:10" ht="17.100000000000001" customHeight="1" thickBot="1" x14ac:dyDescent="0.25">
      <c r="B22" s="54" t="s">
        <v>194</v>
      </c>
      <c r="C22" s="40">
        <v>73</v>
      </c>
      <c r="D22" s="40">
        <v>66</v>
      </c>
      <c r="E22" s="40">
        <v>50</v>
      </c>
      <c r="F22" s="40">
        <v>66</v>
      </c>
      <c r="G22" s="40">
        <v>91</v>
      </c>
    </row>
    <row r="23" spans="1:10" ht="17.100000000000001" customHeight="1" thickBot="1" x14ac:dyDescent="0.25">
      <c r="B23" s="56" t="s">
        <v>195</v>
      </c>
      <c r="C23" s="57">
        <v>15833</v>
      </c>
      <c r="D23" s="57">
        <v>16011</v>
      </c>
      <c r="E23" s="57">
        <v>15488</v>
      </c>
      <c r="F23" s="57">
        <v>19239</v>
      </c>
      <c r="G23" s="57">
        <v>16999</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331</v>
      </c>
    </row>
    <row r="28" spans="1:10" ht="17.100000000000001" customHeight="1" thickBot="1" x14ac:dyDescent="0.25">
      <c r="B28" s="54" t="s">
        <v>178</v>
      </c>
      <c r="C28" s="36">
        <f t="shared" ref="C28:C42" si="0">+(G6-C6)/C6</f>
        <v>0.24465355004277159</v>
      </c>
    </row>
    <row r="29" spans="1:10" ht="17.100000000000001" customHeight="1" thickBot="1" x14ac:dyDescent="0.25">
      <c r="B29" s="54" t="s">
        <v>179</v>
      </c>
      <c r="C29" s="36">
        <f t="shared" si="0"/>
        <v>0.29166666666666669</v>
      </c>
    </row>
    <row r="30" spans="1:10" ht="17.100000000000001" customHeight="1" thickBot="1" x14ac:dyDescent="0.25">
      <c r="B30" s="54" t="s">
        <v>180</v>
      </c>
      <c r="C30" s="36">
        <f t="shared" si="0"/>
        <v>0.42920353982300885</v>
      </c>
    </row>
    <row r="31" spans="1:10" ht="17.100000000000001" customHeight="1" thickBot="1" x14ac:dyDescent="0.25">
      <c r="B31" s="54" t="s">
        <v>181</v>
      </c>
      <c r="C31" s="36">
        <f t="shared" si="0"/>
        <v>0.42146596858638741</v>
      </c>
    </row>
    <row r="32" spans="1:10" ht="17.100000000000001" customHeight="1" thickBot="1" x14ac:dyDescent="0.25">
      <c r="B32" s="54" t="s">
        <v>182</v>
      </c>
      <c r="C32" s="36">
        <f t="shared" si="0"/>
        <v>-1.8461538461538463E-2</v>
      </c>
    </row>
    <row r="33" spans="2:7" ht="17.100000000000001" customHeight="1" thickBot="1" x14ac:dyDescent="0.25">
      <c r="B33" s="54" t="s">
        <v>183</v>
      </c>
      <c r="C33" s="36">
        <f t="shared" si="0"/>
        <v>-0.33333333333333331</v>
      </c>
    </row>
    <row r="34" spans="2:7" ht="17.100000000000001" customHeight="1" thickBot="1" x14ac:dyDescent="0.25">
      <c r="B34" s="54" t="s">
        <v>184</v>
      </c>
      <c r="C34" s="36">
        <f t="shared" si="0"/>
        <v>-0.15205724508050089</v>
      </c>
    </row>
    <row r="35" spans="2:7" ht="17.100000000000001" customHeight="1" thickBot="1" x14ac:dyDescent="0.25">
      <c r="B35" s="54" t="s">
        <v>185</v>
      </c>
      <c r="C35" s="36">
        <f t="shared" si="0"/>
        <v>0.28380952380952379</v>
      </c>
    </row>
    <row r="36" spans="2:7" ht="17.100000000000001" customHeight="1" thickBot="1" x14ac:dyDescent="0.25">
      <c r="B36" s="54" t="s">
        <v>186</v>
      </c>
      <c r="C36" s="36">
        <f t="shared" si="0"/>
        <v>-1.012035010940919E-2</v>
      </c>
    </row>
    <row r="37" spans="2:7" ht="17.100000000000001" customHeight="1" thickBot="1" x14ac:dyDescent="0.25">
      <c r="B37" s="54" t="s">
        <v>187</v>
      </c>
      <c r="C37" s="36">
        <f t="shared" si="0"/>
        <v>0.10235798499464094</v>
      </c>
    </row>
    <row r="38" spans="2:7" ht="17.100000000000001" customHeight="1" thickBot="1" x14ac:dyDescent="0.25">
      <c r="B38" s="54" t="s">
        <v>188</v>
      </c>
      <c r="C38" s="36">
        <f t="shared" si="0"/>
        <v>-0.10396039603960396</v>
      </c>
    </row>
    <row r="39" spans="2:7" ht="17.100000000000001" customHeight="1" thickBot="1" x14ac:dyDescent="0.25">
      <c r="B39" s="54" t="s">
        <v>189</v>
      </c>
      <c r="C39" s="36">
        <f t="shared" si="0"/>
        <v>7.0643642072213506E-2</v>
      </c>
    </row>
    <row r="40" spans="2:7" ht="17.100000000000001" customHeight="1" thickBot="1" x14ac:dyDescent="0.25">
      <c r="B40" s="54" t="s">
        <v>190</v>
      </c>
      <c r="C40" s="36">
        <f t="shared" si="0"/>
        <v>-2.0077492074674182E-2</v>
      </c>
    </row>
    <row r="41" spans="2:7" ht="17.100000000000001" customHeight="1" thickBot="1" x14ac:dyDescent="0.25">
      <c r="B41" s="54" t="s">
        <v>191</v>
      </c>
      <c r="C41" s="36">
        <f t="shared" si="0"/>
        <v>4.0993788819875775E-2</v>
      </c>
    </row>
    <row r="42" spans="2:7" ht="17.100000000000001" customHeight="1" thickBot="1" x14ac:dyDescent="0.25">
      <c r="B42" s="54" t="s">
        <v>192</v>
      </c>
      <c r="C42" s="36">
        <f t="shared" si="0"/>
        <v>0.21875</v>
      </c>
    </row>
    <row r="43" spans="2:7" ht="17.100000000000001" customHeight="1" thickBot="1" x14ac:dyDescent="0.25">
      <c r="B43" s="54" t="s">
        <v>193</v>
      </c>
      <c r="C43" s="36">
        <f t="shared" ref="C43:C45" si="1">+(G21-C21)/C21</f>
        <v>0.15498154981549817</v>
      </c>
    </row>
    <row r="44" spans="2:7" ht="17.100000000000001" customHeight="1" thickBot="1" x14ac:dyDescent="0.25">
      <c r="B44" s="54" t="s">
        <v>194</v>
      </c>
      <c r="C44" s="36">
        <f t="shared" si="1"/>
        <v>0.24657534246575341</v>
      </c>
    </row>
    <row r="45" spans="2:7" ht="17.100000000000001" customHeight="1" thickBot="1" x14ac:dyDescent="0.25">
      <c r="B45" s="56" t="s">
        <v>195</v>
      </c>
      <c r="C45" s="64">
        <f t="shared" si="1"/>
        <v>7.3643655655908552E-2</v>
      </c>
    </row>
    <row r="47" spans="2:7" x14ac:dyDescent="0.2">
      <c r="B47" s="66"/>
      <c r="C47" s="66"/>
      <c r="D47" s="66"/>
      <c r="E47" s="66"/>
      <c r="F47" s="66"/>
      <c r="G47" s="66"/>
    </row>
    <row r="48" spans="2:7" x14ac:dyDescent="0.2">
      <c r="B48" s="66"/>
      <c r="C48" s="66"/>
      <c r="D48" s="66"/>
      <c r="E48" s="66"/>
      <c r="F48" s="66"/>
      <c r="G48" s="66"/>
    </row>
    <row r="50" spans="2:12" x14ac:dyDescent="0.2">
      <c r="L50" s="12" t="s">
        <v>198</v>
      </c>
    </row>
    <row r="53" spans="2:12" ht="39" customHeight="1" x14ac:dyDescent="0.2">
      <c r="C53" s="38" t="s">
        <v>106</v>
      </c>
      <c r="D53" s="38" t="s">
        <v>302</v>
      </c>
      <c r="E53" s="38" t="s">
        <v>304</v>
      </c>
      <c r="F53" s="60" t="s">
        <v>311</v>
      </c>
      <c r="G53" s="38" t="s">
        <v>330</v>
      </c>
      <c r="I53" s="115"/>
      <c r="J53" s="115">
        <v>45658</v>
      </c>
      <c r="K53" s="112"/>
    </row>
    <row r="54" spans="2:12" ht="15" thickBot="1" x14ac:dyDescent="0.25">
      <c r="B54" s="54" t="s">
        <v>178</v>
      </c>
      <c r="C54" s="101">
        <f t="shared" ref="C54:G71" si="2">+C6/$J54*100000</f>
        <v>26.457580113677064</v>
      </c>
      <c r="D54" s="101">
        <f t="shared" si="2"/>
        <v>32.421286152987506</v>
      </c>
      <c r="E54" s="101">
        <f t="shared" si="2"/>
        <v>26.084141215579827</v>
      </c>
      <c r="F54" s="101">
        <f t="shared" si="2"/>
        <v>35.01272577917743</v>
      </c>
      <c r="G54" s="101">
        <f t="shared" si="2"/>
        <v>32.930521014029196</v>
      </c>
      <c r="J54" s="12">
        <v>8836787</v>
      </c>
    </row>
    <row r="55" spans="2:12" ht="15" thickBot="1" x14ac:dyDescent="0.25">
      <c r="B55" s="54" t="s">
        <v>179</v>
      </c>
      <c r="C55" s="101">
        <f t="shared" si="2"/>
        <v>19.428736278455002</v>
      </c>
      <c r="D55" s="101">
        <f t="shared" si="2"/>
        <v>23.697170763873149</v>
      </c>
      <c r="E55" s="101">
        <f t="shared" si="2"/>
        <v>24.580295140166555</v>
      </c>
      <c r="F55" s="101">
        <f t="shared" si="2"/>
        <v>24.580295140166555</v>
      </c>
      <c r="G55" s="101">
        <f t="shared" ref="G55" si="3">+G7/$J55*100000</f>
        <v>25.095451026337713</v>
      </c>
      <c r="J55" s="12">
        <v>1358812</v>
      </c>
    </row>
    <row r="56" spans="2:12" ht="15" thickBot="1" x14ac:dyDescent="0.25">
      <c r="B56" s="54" t="s">
        <v>180</v>
      </c>
      <c r="C56" s="101">
        <f t="shared" si="2"/>
        <v>22.298325948246177</v>
      </c>
      <c r="D56" s="101">
        <f t="shared" si="2"/>
        <v>28.612896128280497</v>
      </c>
      <c r="E56" s="101">
        <f t="shared" si="2"/>
        <v>22.98898206168743</v>
      </c>
      <c r="F56" s="101">
        <f t="shared" si="2"/>
        <v>29.599547718910856</v>
      </c>
      <c r="G56" s="101">
        <f t="shared" ref="G56" si="4">+G8/$J56*100000</f>
        <v>31.86884637736069</v>
      </c>
      <c r="J56" s="12">
        <v>1013529</v>
      </c>
    </row>
    <row r="57" spans="2:12" ht="15" thickBot="1" x14ac:dyDescent="0.25">
      <c r="B57" s="54" t="s">
        <v>181</v>
      </c>
      <c r="C57" s="101">
        <f t="shared" si="2"/>
        <v>30.869185764618422</v>
      </c>
      <c r="D57" s="101">
        <f t="shared" si="2"/>
        <v>43.152212561011083</v>
      </c>
      <c r="E57" s="101">
        <f t="shared" si="2"/>
        <v>38.061221191453598</v>
      </c>
      <c r="F57" s="101">
        <f t="shared" si="2"/>
        <v>44.445162750105055</v>
      </c>
      <c r="G57" s="101">
        <f t="shared" ref="G57" si="5">+G9/$J57*100000</f>
        <v>43.879497042376443</v>
      </c>
      <c r="J57" s="12">
        <v>1237480</v>
      </c>
    </row>
    <row r="58" spans="2:12" ht="15" thickBot="1" x14ac:dyDescent="0.25">
      <c r="B58" s="54" t="s">
        <v>182</v>
      </c>
      <c r="C58" s="101">
        <f t="shared" si="2"/>
        <v>43.333795560485981</v>
      </c>
      <c r="D58" s="101">
        <f t="shared" si="2"/>
        <v>49.067190050027207</v>
      </c>
      <c r="E58" s="101">
        <f t="shared" si="2"/>
        <v>47.91162216841424</v>
      </c>
      <c r="F58" s="101">
        <f t="shared" si="2"/>
        <v>52.000554672583171</v>
      </c>
      <c r="G58" s="101">
        <f t="shared" ref="G58" si="6">+G10/$J58*100000</f>
        <v>42.533787027061621</v>
      </c>
      <c r="J58" s="12">
        <v>2249976</v>
      </c>
    </row>
    <row r="59" spans="2:12" ht="15" thickBot="1" x14ac:dyDescent="0.25">
      <c r="B59" s="54" t="s">
        <v>183</v>
      </c>
      <c r="C59" s="101">
        <f t="shared" si="2"/>
        <v>14.647352364789786</v>
      </c>
      <c r="D59" s="101">
        <f t="shared" si="2"/>
        <v>22.223569105198298</v>
      </c>
      <c r="E59" s="101">
        <f t="shared" si="2"/>
        <v>14.984073108807941</v>
      </c>
      <c r="F59" s="101">
        <f t="shared" si="2"/>
        <v>23.065370965243684</v>
      </c>
      <c r="G59" s="101">
        <f t="shared" ref="G59" si="7">+G11/$J59*100000</f>
        <v>9.7649015765265226</v>
      </c>
      <c r="J59" s="12">
        <v>593964</v>
      </c>
    </row>
    <row r="60" spans="2:12" ht="15" thickBot="1" x14ac:dyDescent="0.25">
      <c r="B60" s="54" t="s">
        <v>196</v>
      </c>
      <c r="C60" s="101">
        <f t="shared" si="2"/>
        <v>23.306233062330623</v>
      </c>
      <c r="D60" s="101">
        <f t="shared" si="2"/>
        <v>22.597456743798205</v>
      </c>
      <c r="E60" s="101">
        <f t="shared" si="2"/>
        <v>18.219720658745047</v>
      </c>
      <c r="F60" s="101">
        <f t="shared" si="2"/>
        <v>24.848863873254118</v>
      </c>
      <c r="G60" s="101">
        <f t="shared" ref="G60" si="8">+G12/$J60*100000</f>
        <v>19.762351469668545</v>
      </c>
      <c r="J60" s="12">
        <v>2398500</v>
      </c>
    </row>
    <row r="61" spans="2:12" ht="15" thickBot="1" x14ac:dyDescent="0.25">
      <c r="B61" s="54" t="s">
        <v>185</v>
      </c>
      <c r="C61" s="101">
        <f t="shared" si="2"/>
        <v>24.773101979300069</v>
      </c>
      <c r="D61" s="101">
        <f t="shared" si="2"/>
        <v>29.822096096985987</v>
      </c>
      <c r="E61" s="101">
        <f t="shared" si="2"/>
        <v>22.602506377304252</v>
      </c>
      <c r="F61" s="101">
        <f t="shared" si="2"/>
        <v>31.143328202548659</v>
      </c>
      <c r="G61" s="101">
        <f t="shared" ref="G61" si="9">+G13/$J61*100000</f>
        <v>31.803944255329995</v>
      </c>
      <c r="J61" s="12">
        <v>2119234</v>
      </c>
    </row>
    <row r="62" spans="2:12" ht="15" thickBot="1" x14ac:dyDescent="0.25">
      <c r="B62" s="54" t="s">
        <v>186</v>
      </c>
      <c r="C62" s="101">
        <f t="shared" si="2"/>
        <v>44.879463165021022</v>
      </c>
      <c r="D62" s="101">
        <f t="shared" si="2"/>
        <v>43.553702218133097</v>
      </c>
      <c r="E62" s="101">
        <f t="shared" si="2"/>
        <v>40.754873552480795</v>
      </c>
      <c r="F62" s="101">
        <f t="shared" si="2"/>
        <v>48.869021570007853</v>
      </c>
      <c r="G62" s="101">
        <f t="shared" ref="G62" si="10">+G14/$J62*100000</f>
        <v>44.425267285068678</v>
      </c>
      <c r="J62" s="12">
        <v>8146265</v>
      </c>
    </row>
    <row r="63" spans="2:12" ht="15" thickBot="1" x14ac:dyDescent="0.25">
      <c r="B63" s="54" t="s">
        <v>197</v>
      </c>
      <c r="C63" s="101">
        <f t="shared" si="2"/>
        <v>34.454469968941126</v>
      </c>
      <c r="D63" s="101">
        <f t="shared" si="2"/>
        <v>37.464158396024402</v>
      </c>
      <c r="E63" s="101">
        <f t="shared" si="2"/>
        <v>31.31553111860887</v>
      </c>
      <c r="F63" s="101">
        <f t="shared" si="2"/>
        <v>33.752824814160974</v>
      </c>
      <c r="G63" s="101">
        <f t="shared" ref="G63" si="11">+G15/$J63*100000</f>
        <v>37.981160089020307</v>
      </c>
      <c r="J63" s="12">
        <v>5415843</v>
      </c>
    </row>
    <row r="64" spans="2:12" ht="15" thickBot="1" x14ac:dyDescent="0.25">
      <c r="B64" s="54" t="s">
        <v>188</v>
      </c>
      <c r="C64" s="101">
        <f t="shared" si="2"/>
        <v>19.208130554430326</v>
      </c>
      <c r="D64" s="101">
        <f t="shared" si="2"/>
        <v>17.686694470911092</v>
      </c>
      <c r="E64" s="101">
        <f t="shared" si="2"/>
        <v>17.401425205251236</v>
      </c>
      <c r="F64" s="101">
        <f t="shared" si="2"/>
        <v>21.585374434929129</v>
      </c>
      <c r="G64" s="101">
        <f t="shared" ref="G64" si="12">+G16/$J64*100000</f>
        <v>17.211245694811332</v>
      </c>
      <c r="J64" s="12">
        <v>1051638</v>
      </c>
    </row>
    <row r="65" spans="2:10" ht="15" thickBot="1" x14ac:dyDescent="0.25">
      <c r="B65" s="54" t="s">
        <v>189</v>
      </c>
      <c r="C65" s="101">
        <f t="shared" si="2"/>
        <v>23.478080429195526</v>
      </c>
      <c r="D65" s="101">
        <f t="shared" si="2"/>
        <v>25.09980027045864</v>
      </c>
      <c r="E65" s="101">
        <f t="shared" si="2"/>
        <v>22.667220508563972</v>
      </c>
      <c r="F65" s="101">
        <f t="shared" si="2"/>
        <v>24.80494211750171</v>
      </c>
      <c r="G65" s="101">
        <f t="shared" ref="G65" si="13">+G17/$J65*100000</f>
        <v>25.136657539578255</v>
      </c>
      <c r="J65" s="12">
        <v>2713169</v>
      </c>
    </row>
    <row r="66" spans="2:10" ht="15" thickBot="1" x14ac:dyDescent="0.25">
      <c r="B66" s="54" t="s">
        <v>190</v>
      </c>
      <c r="C66" s="101">
        <f t="shared" si="2"/>
        <v>39.778445687009068</v>
      </c>
      <c r="D66" s="101">
        <f t="shared" si="2"/>
        <v>25.220571411277323</v>
      </c>
      <c r="E66" s="101">
        <f t="shared" si="2"/>
        <v>43.379382827396995</v>
      </c>
      <c r="F66" s="101">
        <f t="shared" si="2"/>
        <v>62.575039957091398</v>
      </c>
      <c r="G66" s="101">
        <f t="shared" ref="G66" si="14">+G18/$J66*100000</f>
        <v>38.979794258985287</v>
      </c>
      <c r="J66" s="12">
        <v>7137031</v>
      </c>
    </row>
    <row r="67" spans="2:10" ht="15" thickBot="1" x14ac:dyDescent="0.25">
      <c r="B67" s="54" t="s">
        <v>191</v>
      </c>
      <c r="C67" s="101">
        <f t="shared" si="2"/>
        <v>50.656393591997677</v>
      </c>
      <c r="D67" s="101">
        <f t="shared" si="2"/>
        <v>52.921772684310611</v>
      </c>
      <c r="E67" s="101">
        <f t="shared" si="2"/>
        <v>45.999781013354408</v>
      </c>
      <c r="F67" s="101">
        <f t="shared" si="2"/>
        <v>51.600301547128062</v>
      </c>
      <c r="G67" s="101">
        <f t="shared" ref="G67" si="15">+G19/$J67*100000</f>
        <v>52.732991093284532</v>
      </c>
      <c r="J67" s="12">
        <v>1589138</v>
      </c>
    </row>
    <row r="68" spans="2:10" ht="15" thickBot="1" x14ac:dyDescent="0.25">
      <c r="B68" s="54" t="s">
        <v>192</v>
      </c>
      <c r="C68" s="101">
        <f t="shared" si="2"/>
        <v>18.727139722019022</v>
      </c>
      <c r="D68" s="101">
        <f t="shared" si="2"/>
        <v>20.043891733723481</v>
      </c>
      <c r="E68" s="101">
        <f t="shared" si="2"/>
        <v>18.434528163862474</v>
      </c>
      <c r="F68" s="101">
        <f t="shared" si="2"/>
        <v>16.093635698610097</v>
      </c>
      <c r="G68" s="101">
        <f t="shared" ref="G68" si="16">+G20/$J68*100000</f>
        <v>22.823701536210681</v>
      </c>
      <c r="J68" s="12">
        <v>683500</v>
      </c>
    </row>
    <row r="69" spans="2:10" ht="15" thickBot="1" x14ac:dyDescent="0.25">
      <c r="B69" s="54" t="s">
        <v>193</v>
      </c>
      <c r="C69" s="101">
        <f t="shared" si="2"/>
        <v>12.085578381888222</v>
      </c>
      <c r="D69" s="101">
        <f t="shared" si="2"/>
        <v>13.468061517823775</v>
      </c>
      <c r="E69" s="101">
        <f t="shared" si="2"/>
        <v>10.926076396910016</v>
      </c>
      <c r="F69" s="101">
        <f t="shared" si="2"/>
        <v>10.123344253463566</v>
      </c>
      <c r="G69" s="101">
        <f t="shared" ref="G69" si="17">+G21/$J69*100000</f>
        <v>13.958620049929941</v>
      </c>
      <c r="J69" s="12">
        <v>2242342</v>
      </c>
    </row>
    <row r="70" spans="2:10" ht="15" thickBot="1" x14ac:dyDescent="0.25">
      <c r="B70" s="54" t="s">
        <v>194</v>
      </c>
      <c r="C70" s="101">
        <f t="shared" si="2"/>
        <v>22.304650978043668</v>
      </c>
      <c r="D70" s="101">
        <f t="shared" si="2"/>
        <v>20.165848829464139</v>
      </c>
      <c r="E70" s="101">
        <f t="shared" si="2"/>
        <v>15.277158204139498</v>
      </c>
      <c r="F70" s="101">
        <f t="shared" si="2"/>
        <v>20.165848829464139</v>
      </c>
      <c r="G70" s="101">
        <f t="shared" ref="G70" si="18">+G22/$J70*100000</f>
        <v>27.80442793153389</v>
      </c>
      <c r="J70" s="12">
        <v>327286</v>
      </c>
    </row>
    <row r="71" spans="2:10" ht="15" thickBot="1" x14ac:dyDescent="0.25">
      <c r="B71" s="56" t="s">
        <v>195</v>
      </c>
      <c r="C71" s="102">
        <f t="shared" si="2"/>
        <v>32.236919716611553</v>
      </c>
      <c r="D71" s="102">
        <f t="shared" si="2"/>
        <v>32.599338191288297</v>
      </c>
      <c r="E71" s="102">
        <f t="shared" si="2"/>
        <v>31.534479414569557</v>
      </c>
      <c r="F71" s="102">
        <f t="shared" si="2"/>
        <v>39.171736147785623</v>
      </c>
      <c r="G71" s="102">
        <f t="shared" ref="G71" si="19">+G23/$J71*100000</f>
        <v>34.610964331628871</v>
      </c>
      <c r="J71" s="12">
        <v>49114494</v>
      </c>
    </row>
    <row r="72" spans="2:10" ht="13.5" thickBot="1" x14ac:dyDescent="0.25">
      <c r="C72" s="101"/>
      <c r="D72" s="101"/>
      <c r="E72" s="101"/>
      <c r="F72" s="101"/>
      <c r="G72" s="101"/>
    </row>
    <row r="73" spans="2:10" ht="13.5" thickBot="1" x14ac:dyDescent="0.25">
      <c r="C73" s="101"/>
      <c r="D73" s="101"/>
      <c r="E73" s="101"/>
      <c r="F73" s="101"/>
      <c r="G73" s="101"/>
    </row>
    <row r="74" spans="2:10" ht="13.5" thickBot="1" x14ac:dyDescent="0.25">
      <c r="C74" s="101"/>
      <c r="D74" s="101"/>
      <c r="E74" s="101"/>
      <c r="F74" s="101"/>
      <c r="G74" s="101"/>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zoomScaleNormal="100" workbookViewId="0"/>
  </sheetViews>
  <sheetFormatPr baseColWidth="10" defaultColWidth="11.42578125" defaultRowHeight="12.75" x14ac:dyDescent="0.2"/>
  <cols>
    <col min="1" max="1" width="6.7109375" style="12" customWidth="1"/>
    <col min="2" max="2" width="35.42578125" style="12" customWidth="1"/>
    <col min="3" max="8" width="12.42578125" style="12" customWidth="1"/>
    <col min="9" max="9" width="12.28515625" style="12" customWidth="1"/>
    <col min="10" max="10" width="15.7109375" style="12" hidden="1" customWidth="1"/>
    <col min="11" max="11" width="11.7109375" style="12" customWidth="1"/>
    <col min="12" max="12" width="17.140625" style="12" customWidth="1"/>
    <col min="13" max="13" width="19.28515625" style="12" customWidth="1"/>
    <col min="14" max="61" width="12.42578125" style="12" customWidth="1"/>
    <col min="62" max="16384" width="11.42578125" style="12"/>
  </cols>
  <sheetData>
    <row r="1" spans="1:7" ht="15" x14ac:dyDescent="0.2">
      <c r="C1" s="52"/>
      <c r="D1" s="52"/>
    </row>
    <row r="2" spans="1:7" ht="40.5" customHeight="1" x14ac:dyDescent="0.2">
      <c r="B2" s="10"/>
      <c r="C2" s="20"/>
      <c r="D2" s="52"/>
    </row>
    <row r="3" spans="1:7" ht="34.5" customHeight="1" x14ac:dyDescent="0.2">
      <c r="B3" s="53"/>
      <c r="C3" s="11"/>
    </row>
    <row r="4" spans="1:7" ht="25.5" customHeight="1" x14ac:dyDescent="0.2"/>
    <row r="5" spans="1:7" ht="39" customHeight="1" x14ac:dyDescent="0.2">
      <c r="C5" s="38" t="s">
        <v>106</v>
      </c>
      <c r="D5" s="38" t="s">
        <v>302</v>
      </c>
      <c r="E5" s="38" t="s">
        <v>304</v>
      </c>
      <c r="F5" s="60" t="s">
        <v>311</v>
      </c>
      <c r="G5" s="38" t="s">
        <v>330</v>
      </c>
    </row>
    <row r="6" spans="1:7" ht="17.100000000000001" customHeight="1" thickBot="1" x14ac:dyDescent="0.25">
      <c r="B6" s="54" t="s">
        <v>178</v>
      </c>
      <c r="C6" s="40">
        <v>2549</v>
      </c>
      <c r="D6" s="40">
        <v>3094</v>
      </c>
      <c r="E6" s="40">
        <v>2505</v>
      </c>
      <c r="F6" s="40">
        <v>3302</v>
      </c>
      <c r="G6" s="40">
        <v>3117</v>
      </c>
    </row>
    <row r="7" spans="1:7" ht="17.100000000000001" customHeight="1" thickBot="1" x14ac:dyDescent="0.25">
      <c r="B7" s="54" t="s">
        <v>179</v>
      </c>
      <c r="C7" s="40">
        <v>291</v>
      </c>
      <c r="D7" s="40">
        <v>355</v>
      </c>
      <c r="E7" s="40">
        <v>350</v>
      </c>
      <c r="F7" s="40">
        <v>380</v>
      </c>
      <c r="G7" s="40">
        <v>373</v>
      </c>
    </row>
    <row r="8" spans="1:7" ht="17.100000000000001" customHeight="1" thickBot="1" x14ac:dyDescent="0.25">
      <c r="B8" s="54" t="s">
        <v>180</v>
      </c>
      <c r="C8" s="40">
        <v>263</v>
      </c>
      <c r="D8" s="40">
        <v>307</v>
      </c>
      <c r="E8" s="40">
        <v>257</v>
      </c>
      <c r="F8" s="40">
        <v>325</v>
      </c>
      <c r="G8" s="40">
        <v>348</v>
      </c>
    </row>
    <row r="9" spans="1:7" ht="17.100000000000001" customHeight="1" thickBot="1" x14ac:dyDescent="0.25">
      <c r="B9" s="54" t="s">
        <v>181</v>
      </c>
      <c r="C9" s="40">
        <v>418</v>
      </c>
      <c r="D9" s="40">
        <v>578</v>
      </c>
      <c r="E9" s="40">
        <v>493</v>
      </c>
      <c r="F9" s="40">
        <v>586</v>
      </c>
      <c r="G9" s="40">
        <v>594</v>
      </c>
    </row>
    <row r="10" spans="1:7" ht="17.100000000000001" customHeight="1" thickBot="1" x14ac:dyDescent="0.25">
      <c r="B10" s="54" t="s">
        <v>182</v>
      </c>
      <c r="C10" s="40">
        <v>1022</v>
      </c>
      <c r="D10" s="40">
        <v>1132</v>
      </c>
      <c r="E10" s="40">
        <v>1094</v>
      </c>
      <c r="F10" s="40">
        <v>1216</v>
      </c>
      <c r="G10" s="40">
        <v>988</v>
      </c>
    </row>
    <row r="11" spans="1:7" ht="17.100000000000001" customHeight="1" thickBot="1" x14ac:dyDescent="0.25">
      <c r="A11" s="67"/>
      <c r="B11" s="54" t="s">
        <v>183</v>
      </c>
      <c r="C11" s="40">
        <v>109</v>
      </c>
      <c r="D11" s="40">
        <v>154</v>
      </c>
      <c r="E11" s="40">
        <v>97</v>
      </c>
      <c r="F11" s="40">
        <v>162</v>
      </c>
      <c r="G11" s="40">
        <v>67</v>
      </c>
    </row>
    <row r="12" spans="1:7" ht="17.100000000000001" customHeight="1" thickBot="1" x14ac:dyDescent="0.25">
      <c r="A12" s="67"/>
      <c r="B12" s="54" t="s">
        <v>184</v>
      </c>
      <c r="C12" s="40">
        <v>603</v>
      </c>
      <c r="D12" s="40">
        <v>591</v>
      </c>
      <c r="E12" s="40">
        <v>483</v>
      </c>
      <c r="F12" s="40">
        <v>655</v>
      </c>
      <c r="G12" s="40">
        <v>521</v>
      </c>
    </row>
    <row r="13" spans="1:7" ht="17.100000000000001" customHeight="1" thickBot="1" x14ac:dyDescent="0.25">
      <c r="A13" s="67"/>
      <c r="B13" s="54" t="s">
        <v>185</v>
      </c>
      <c r="C13" s="40">
        <v>611</v>
      </c>
      <c r="D13" s="40">
        <v>700</v>
      </c>
      <c r="E13" s="40">
        <v>522</v>
      </c>
      <c r="F13" s="40">
        <v>719</v>
      </c>
      <c r="G13" s="40">
        <v>745</v>
      </c>
    </row>
    <row r="14" spans="1:7" ht="17.100000000000001" customHeight="1" thickBot="1" x14ac:dyDescent="0.25">
      <c r="A14" s="67"/>
      <c r="B14" s="54" t="s">
        <v>186</v>
      </c>
      <c r="C14" s="40">
        <v>4493</v>
      </c>
      <c r="D14" s="40">
        <v>4322</v>
      </c>
      <c r="E14" s="40">
        <v>3968</v>
      </c>
      <c r="F14" s="40">
        <v>4721</v>
      </c>
      <c r="G14" s="40">
        <v>4488</v>
      </c>
    </row>
    <row r="15" spans="1:7" ht="17.100000000000001" customHeight="1" thickBot="1" x14ac:dyDescent="0.25">
      <c r="A15" s="67"/>
      <c r="B15" s="54" t="s">
        <v>187</v>
      </c>
      <c r="C15" s="40">
        <v>2129</v>
      </c>
      <c r="D15" s="40">
        <v>2276</v>
      </c>
      <c r="E15" s="40">
        <v>1877</v>
      </c>
      <c r="F15" s="40">
        <v>2094</v>
      </c>
      <c r="G15" s="40">
        <v>2323</v>
      </c>
    </row>
    <row r="16" spans="1:7" ht="17.100000000000001" customHeight="1" thickBot="1" x14ac:dyDescent="0.25">
      <c r="B16" s="54" t="s">
        <v>188</v>
      </c>
      <c r="C16" s="40">
        <v>249</v>
      </c>
      <c r="D16" s="40">
        <v>262</v>
      </c>
      <c r="E16" s="40">
        <v>243</v>
      </c>
      <c r="F16" s="40">
        <v>287</v>
      </c>
      <c r="G16" s="40">
        <v>205</v>
      </c>
    </row>
    <row r="17" spans="1:17" ht="17.100000000000001" customHeight="1" thickBot="1" x14ac:dyDescent="0.25">
      <c r="B17" s="54" t="s">
        <v>189</v>
      </c>
      <c r="C17" s="40">
        <v>706</v>
      </c>
      <c r="D17" s="40">
        <v>814</v>
      </c>
      <c r="E17" s="40">
        <v>682</v>
      </c>
      <c r="F17" s="40">
        <v>759</v>
      </c>
      <c r="G17" s="40">
        <v>748</v>
      </c>
    </row>
    <row r="18" spans="1:17" ht="17.100000000000001" customHeight="1" thickBot="1" x14ac:dyDescent="0.25">
      <c r="B18" s="54" t="s">
        <v>190</v>
      </c>
      <c r="C18" s="40">
        <v>3116</v>
      </c>
      <c r="D18" s="40">
        <v>1992</v>
      </c>
      <c r="E18" s="40">
        <v>3364</v>
      </c>
      <c r="F18" s="40">
        <v>4777</v>
      </c>
      <c r="G18" s="40">
        <v>3036</v>
      </c>
    </row>
    <row r="19" spans="1:17" ht="17.100000000000001" customHeight="1" thickBot="1" x14ac:dyDescent="0.25">
      <c r="B19" s="54" t="s">
        <v>191</v>
      </c>
      <c r="C19" s="40">
        <v>861</v>
      </c>
      <c r="D19" s="40">
        <v>906</v>
      </c>
      <c r="E19" s="40">
        <v>772</v>
      </c>
      <c r="F19" s="40">
        <v>900</v>
      </c>
      <c r="G19" s="40">
        <v>888</v>
      </c>
    </row>
    <row r="20" spans="1:17" ht="17.100000000000001" customHeight="1" thickBot="1" x14ac:dyDescent="0.25">
      <c r="B20" s="54" t="s">
        <v>192</v>
      </c>
      <c r="C20" s="40">
        <v>152</v>
      </c>
      <c r="D20" s="40">
        <v>154</v>
      </c>
      <c r="E20" s="40">
        <v>151</v>
      </c>
      <c r="F20" s="40">
        <v>126</v>
      </c>
      <c r="G20" s="40">
        <v>192</v>
      </c>
    </row>
    <row r="21" spans="1:17" ht="17.100000000000001" customHeight="1" thickBot="1" x14ac:dyDescent="0.25">
      <c r="B21" s="54" t="s">
        <v>193</v>
      </c>
      <c r="C21" s="40">
        <v>362</v>
      </c>
      <c r="D21" s="40">
        <v>391</v>
      </c>
      <c r="E21" s="40">
        <v>309</v>
      </c>
      <c r="F21" s="40">
        <v>309</v>
      </c>
      <c r="G21" s="40">
        <v>372</v>
      </c>
      <c r="H21" s="18"/>
      <c r="I21" s="18"/>
      <c r="J21" s="18"/>
      <c r="K21" s="18"/>
    </row>
    <row r="22" spans="1:17" ht="17.100000000000001" customHeight="1" thickBot="1" x14ac:dyDescent="0.25">
      <c r="B22" s="54" t="s">
        <v>194</v>
      </c>
      <c r="C22" s="40">
        <v>83</v>
      </c>
      <c r="D22" s="40">
        <v>78</v>
      </c>
      <c r="E22" s="40">
        <v>56</v>
      </c>
      <c r="F22" s="40">
        <v>75</v>
      </c>
      <c r="G22" s="40">
        <v>95</v>
      </c>
    </row>
    <row r="23" spans="1:17" ht="17.100000000000001" customHeight="1" thickBot="1" x14ac:dyDescent="0.25">
      <c r="B23" s="56" t="s">
        <v>195</v>
      </c>
      <c r="C23" s="57">
        <v>18017</v>
      </c>
      <c r="D23" s="57">
        <v>18106</v>
      </c>
      <c r="E23" s="57">
        <v>17223</v>
      </c>
      <c r="F23" s="57">
        <v>21393</v>
      </c>
      <c r="G23" s="57">
        <v>19100</v>
      </c>
    </row>
    <row r="24" spans="1:17" ht="33" customHeight="1" x14ac:dyDescent="0.2">
      <c r="C24" s="18"/>
      <c r="G24" s="18"/>
      <c r="Q24" s="18"/>
    </row>
    <row r="25" spans="1:17" ht="48" customHeight="1" x14ac:dyDescent="0.2">
      <c r="B25" s="58"/>
      <c r="C25" s="58"/>
      <c r="D25" s="58"/>
      <c r="E25" s="58"/>
      <c r="F25" s="63"/>
      <c r="G25" s="63"/>
      <c r="Q25" s="18"/>
    </row>
    <row r="26" spans="1:17" ht="15.75" customHeight="1" x14ac:dyDescent="0.2">
      <c r="Q26" s="18"/>
    </row>
    <row r="27" spans="1:17" s="59" customFormat="1" ht="39" customHeight="1" x14ac:dyDescent="0.2">
      <c r="A27" s="12"/>
      <c r="C27" s="39" t="s">
        <v>331</v>
      </c>
      <c r="E27" s="18"/>
    </row>
    <row r="28" spans="1:17" ht="17.100000000000001" customHeight="1" thickBot="1" x14ac:dyDescent="0.25">
      <c r="B28" s="54" t="s">
        <v>178</v>
      </c>
      <c r="C28" s="36">
        <f t="shared" ref="C28:C45" si="0">+(G6-C6)/C6</f>
        <v>0.22283248332679481</v>
      </c>
      <c r="E28" s="18"/>
    </row>
    <row r="29" spans="1:17" ht="17.100000000000001" customHeight="1" thickBot="1" x14ac:dyDescent="0.25">
      <c r="B29" s="54" t="s">
        <v>179</v>
      </c>
      <c r="C29" s="36">
        <f t="shared" si="0"/>
        <v>0.28178694158075601</v>
      </c>
      <c r="E29" s="18"/>
    </row>
    <row r="30" spans="1:17" ht="17.100000000000001" customHeight="1" thickBot="1" x14ac:dyDescent="0.25">
      <c r="B30" s="54" t="s">
        <v>180</v>
      </c>
      <c r="C30" s="36">
        <f t="shared" si="0"/>
        <v>0.32319391634980987</v>
      </c>
      <c r="E30" s="18"/>
    </row>
    <row r="31" spans="1:17" ht="17.100000000000001" customHeight="1" thickBot="1" x14ac:dyDescent="0.25">
      <c r="B31" s="54" t="s">
        <v>181</v>
      </c>
      <c r="C31" s="36">
        <f t="shared" si="0"/>
        <v>0.42105263157894735</v>
      </c>
      <c r="E31" s="18"/>
    </row>
    <row r="32" spans="1:17" ht="17.100000000000001" customHeight="1" thickBot="1" x14ac:dyDescent="0.25">
      <c r="B32" s="54" t="s">
        <v>182</v>
      </c>
      <c r="C32" s="36">
        <f t="shared" si="0"/>
        <v>-3.3268101761252444E-2</v>
      </c>
      <c r="E32" s="18"/>
    </row>
    <row r="33" spans="2:11" ht="17.100000000000001" customHeight="1" thickBot="1" x14ac:dyDescent="0.25">
      <c r="B33" s="54" t="s">
        <v>183</v>
      </c>
      <c r="C33" s="36">
        <f t="shared" si="0"/>
        <v>-0.38532110091743121</v>
      </c>
      <c r="E33" s="18"/>
    </row>
    <row r="34" spans="2:11" ht="17.100000000000001" customHeight="1" thickBot="1" x14ac:dyDescent="0.25">
      <c r="B34" s="54" t="s">
        <v>184</v>
      </c>
      <c r="C34" s="36">
        <f t="shared" si="0"/>
        <v>-0.13598673300165837</v>
      </c>
      <c r="E34" s="18"/>
    </row>
    <row r="35" spans="2:11" ht="17.100000000000001" customHeight="1" thickBot="1" x14ac:dyDescent="0.25">
      <c r="B35" s="54" t="s">
        <v>185</v>
      </c>
      <c r="C35" s="36">
        <f t="shared" si="0"/>
        <v>0.21931260229132571</v>
      </c>
      <c r="E35" s="18"/>
    </row>
    <row r="36" spans="2:11" ht="17.100000000000001" customHeight="1" thickBot="1" x14ac:dyDescent="0.25">
      <c r="B36" s="54" t="s">
        <v>186</v>
      </c>
      <c r="C36" s="36">
        <f t="shared" si="0"/>
        <v>-1.1128421989761851E-3</v>
      </c>
      <c r="E36" s="18"/>
    </row>
    <row r="37" spans="2:11" ht="17.100000000000001" customHeight="1" thickBot="1" x14ac:dyDescent="0.25">
      <c r="B37" s="54" t="s">
        <v>187</v>
      </c>
      <c r="C37" s="36">
        <f t="shared" si="0"/>
        <v>9.112259276655707E-2</v>
      </c>
      <c r="E37" s="18"/>
    </row>
    <row r="38" spans="2:11" ht="17.100000000000001" customHeight="1" thickBot="1" x14ac:dyDescent="0.25">
      <c r="B38" s="54" t="s">
        <v>188</v>
      </c>
      <c r="C38" s="36">
        <f t="shared" si="0"/>
        <v>-0.17670682730923695</v>
      </c>
      <c r="D38" s="18"/>
      <c r="E38" s="18"/>
      <c r="F38" s="18"/>
      <c r="G38" s="18"/>
      <c r="H38" s="18"/>
      <c r="I38" s="18"/>
      <c r="J38" s="18"/>
      <c r="K38" s="18"/>
    </row>
    <row r="39" spans="2:11" ht="17.100000000000001" customHeight="1" thickBot="1" x14ac:dyDescent="0.25">
      <c r="B39" s="54" t="s">
        <v>189</v>
      </c>
      <c r="C39" s="36">
        <f t="shared" si="0"/>
        <v>5.9490084985835696E-2</v>
      </c>
      <c r="E39" s="18"/>
    </row>
    <row r="40" spans="2:11" ht="17.100000000000001" customHeight="1" thickBot="1" x14ac:dyDescent="0.25">
      <c r="B40" s="54" t="s">
        <v>190</v>
      </c>
      <c r="C40" s="36">
        <f t="shared" si="0"/>
        <v>-2.5673940949935817E-2</v>
      </c>
      <c r="E40" s="18"/>
    </row>
    <row r="41" spans="2:11" ht="17.100000000000001" customHeight="1" thickBot="1" x14ac:dyDescent="0.25">
      <c r="B41" s="54" t="s">
        <v>191</v>
      </c>
      <c r="C41" s="36">
        <f t="shared" si="0"/>
        <v>3.1358885017421602E-2</v>
      </c>
    </row>
    <row r="42" spans="2:11" ht="17.100000000000001" customHeight="1" thickBot="1" x14ac:dyDescent="0.25">
      <c r="B42" s="54" t="s">
        <v>192</v>
      </c>
      <c r="C42" s="36">
        <f t="shared" si="0"/>
        <v>0.26315789473684209</v>
      </c>
    </row>
    <row r="43" spans="2:11" ht="17.100000000000001" customHeight="1" thickBot="1" x14ac:dyDescent="0.25">
      <c r="B43" s="54" t="s">
        <v>193</v>
      </c>
      <c r="C43" s="36">
        <f t="shared" si="0"/>
        <v>2.7624309392265192E-2</v>
      </c>
    </row>
    <row r="44" spans="2:11" ht="17.100000000000001" customHeight="1" thickBot="1" x14ac:dyDescent="0.25">
      <c r="B44" s="54" t="s">
        <v>194</v>
      </c>
      <c r="C44" s="36">
        <f t="shared" si="0"/>
        <v>0.14457831325301204</v>
      </c>
    </row>
    <row r="45" spans="2:11" ht="17.100000000000001" customHeight="1" thickBot="1" x14ac:dyDescent="0.25">
      <c r="B45" s="56" t="s">
        <v>195</v>
      </c>
      <c r="C45" s="64">
        <f t="shared" si="0"/>
        <v>6.0109896209135816E-2</v>
      </c>
    </row>
    <row r="47" spans="2:11" x14ac:dyDescent="0.2">
      <c r="B47" s="66"/>
      <c r="C47" s="66"/>
      <c r="D47" s="66"/>
      <c r="E47" s="66"/>
      <c r="F47" s="66"/>
      <c r="G47" s="66"/>
      <c r="H47" s="66"/>
      <c r="I47" s="66"/>
      <c r="J47" s="66"/>
    </row>
    <row r="48" spans="2:11" x14ac:dyDescent="0.2">
      <c r="B48" s="66"/>
      <c r="C48" s="66"/>
      <c r="D48" s="66"/>
      <c r="E48" s="66"/>
      <c r="F48" s="66"/>
      <c r="G48" s="66"/>
      <c r="H48" s="66"/>
      <c r="I48" s="66"/>
      <c r="J48" s="66"/>
    </row>
    <row r="53" spans="2:11" ht="39" customHeight="1" x14ac:dyDescent="0.2">
      <c r="C53" s="38" t="s">
        <v>106</v>
      </c>
      <c r="D53" s="38" t="s">
        <v>302</v>
      </c>
      <c r="E53" s="38" t="s">
        <v>304</v>
      </c>
      <c r="F53" s="60" t="s">
        <v>311</v>
      </c>
      <c r="G53" s="38" t="s">
        <v>330</v>
      </c>
      <c r="H53" s="109"/>
      <c r="I53" s="115"/>
      <c r="J53" s="115">
        <v>45658</v>
      </c>
      <c r="K53" s="112"/>
    </row>
    <row r="54" spans="2:11" ht="15" thickBot="1" x14ac:dyDescent="0.25">
      <c r="B54" s="54" t="s">
        <v>178</v>
      </c>
      <c r="C54" s="101">
        <f t="shared" ref="C54:G71" si="1">+C6/$J54*100000</f>
        <v>28.845325795450318</v>
      </c>
      <c r="D54" s="101">
        <f t="shared" si="1"/>
        <v>35.01272577917743</v>
      </c>
      <c r="E54" s="101">
        <f t="shared" si="1"/>
        <v>28.347407264653995</v>
      </c>
      <c r="F54" s="101">
        <f t="shared" si="1"/>
        <v>37.366522470214569</v>
      </c>
      <c r="G54" s="101">
        <f t="shared" si="1"/>
        <v>35.273001374820957</v>
      </c>
      <c r="H54" s="109"/>
      <c r="J54" s="12">
        <v>8836787</v>
      </c>
    </row>
    <row r="55" spans="2:11" ht="15" thickBot="1" x14ac:dyDescent="0.25">
      <c r="B55" s="54" t="s">
        <v>179</v>
      </c>
      <c r="C55" s="101">
        <f t="shared" si="1"/>
        <v>21.415766125115173</v>
      </c>
      <c r="D55" s="101">
        <f t="shared" si="1"/>
        <v>26.125762798680025</v>
      </c>
      <c r="E55" s="101">
        <f t="shared" si="1"/>
        <v>25.757794308557774</v>
      </c>
      <c r="F55" s="101">
        <f t="shared" si="1"/>
        <v>27.965605249291293</v>
      </c>
      <c r="G55" s="101">
        <f t="shared" ref="G55" si="2">+G7/$J55*100000</f>
        <v>27.450449363120136</v>
      </c>
      <c r="H55" s="109"/>
      <c r="J55" s="12">
        <v>1358812</v>
      </c>
    </row>
    <row r="56" spans="2:11" ht="15" thickBot="1" x14ac:dyDescent="0.25">
      <c r="B56" s="54" t="s">
        <v>180</v>
      </c>
      <c r="C56" s="101">
        <f t="shared" si="1"/>
        <v>25.948936833578518</v>
      </c>
      <c r="D56" s="101">
        <f t="shared" si="1"/>
        <v>30.290203832352109</v>
      </c>
      <c r="E56" s="101">
        <f t="shared" si="1"/>
        <v>25.356945879200303</v>
      </c>
      <c r="F56" s="101">
        <f t="shared" si="1"/>
        <v>32.06617669548676</v>
      </c>
      <c r="G56" s="101">
        <f t="shared" ref="G56" si="3">+G8/$J56*100000</f>
        <v>34.335475353936594</v>
      </c>
      <c r="H56" s="109"/>
      <c r="J56" s="12">
        <v>1013529</v>
      </c>
    </row>
    <row r="57" spans="2:11" ht="15" thickBot="1" x14ac:dyDescent="0.25">
      <c r="B57" s="54" t="s">
        <v>181</v>
      </c>
      <c r="C57" s="101">
        <f t="shared" si="1"/>
        <v>33.778323690079837</v>
      </c>
      <c r="D57" s="101">
        <f t="shared" si="1"/>
        <v>46.707825581019492</v>
      </c>
      <c r="E57" s="101">
        <f t="shared" si="1"/>
        <v>39.839027701457802</v>
      </c>
      <c r="F57" s="101">
        <f t="shared" si="1"/>
        <v>47.354300675566478</v>
      </c>
      <c r="G57" s="101">
        <f t="shared" ref="G57" si="4">+G9/$J57*100000</f>
        <v>48.000775770113457</v>
      </c>
      <c r="H57" s="109"/>
      <c r="J57" s="12">
        <v>1237480</v>
      </c>
    </row>
    <row r="58" spans="2:11" ht="15" thickBot="1" x14ac:dyDescent="0.25">
      <c r="B58" s="54" t="s">
        <v>182</v>
      </c>
      <c r="C58" s="101">
        <f t="shared" si="1"/>
        <v>45.422706731094024</v>
      </c>
      <c r="D58" s="101">
        <f t="shared" si="1"/>
        <v>50.311647768687308</v>
      </c>
      <c r="E58" s="101">
        <f t="shared" si="1"/>
        <v>48.622740864791446</v>
      </c>
      <c r="F58" s="101">
        <f t="shared" si="1"/>
        <v>54.045020924667647</v>
      </c>
      <c r="G58" s="101">
        <f t="shared" ref="G58" si="5">+G10/$J58*100000</f>
        <v>43.911579501292458</v>
      </c>
      <c r="H58" s="109"/>
      <c r="J58" s="12">
        <v>2249976</v>
      </c>
    </row>
    <row r="59" spans="2:11" ht="15" thickBot="1" x14ac:dyDescent="0.25">
      <c r="B59" s="54" t="s">
        <v>183</v>
      </c>
      <c r="C59" s="101">
        <f t="shared" si="1"/>
        <v>18.3512805489895</v>
      </c>
      <c r="D59" s="101">
        <f t="shared" si="1"/>
        <v>25.927497289398008</v>
      </c>
      <c r="E59" s="101">
        <f t="shared" si="1"/>
        <v>16.330956084880565</v>
      </c>
      <c r="F59" s="101">
        <f t="shared" si="1"/>
        <v>27.274380265470636</v>
      </c>
      <c r="G59" s="101">
        <f t="shared" ref="G59" si="6">+G11/$J59*100000</f>
        <v>11.280144924608225</v>
      </c>
      <c r="H59" s="109"/>
      <c r="J59" s="12">
        <v>593964</v>
      </c>
    </row>
    <row r="60" spans="2:11" ht="15" thickBot="1" x14ac:dyDescent="0.25">
      <c r="B60" s="54" t="s">
        <v>196</v>
      </c>
      <c r="C60" s="101">
        <f t="shared" si="1"/>
        <v>25.140712945590995</v>
      </c>
      <c r="D60" s="101">
        <f t="shared" si="1"/>
        <v>24.64040025015635</v>
      </c>
      <c r="E60" s="101">
        <f t="shared" si="1"/>
        <v>20.137585991244528</v>
      </c>
      <c r="F60" s="101">
        <f t="shared" si="1"/>
        <v>27.308734625807798</v>
      </c>
      <c r="G60" s="101">
        <f t="shared" ref="G60" si="7">+G12/$J60*100000</f>
        <v>21.721909526787574</v>
      </c>
      <c r="H60" s="109"/>
      <c r="J60" s="12">
        <v>2398500</v>
      </c>
    </row>
    <row r="61" spans="2:11" ht="15" thickBot="1" x14ac:dyDescent="0.25">
      <c r="B61" s="54" t="s">
        <v>185</v>
      </c>
      <c r="C61" s="101">
        <f t="shared" si="1"/>
        <v>28.831172017813987</v>
      </c>
      <c r="D61" s="101">
        <f t="shared" si="1"/>
        <v>33.030802639066756</v>
      </c>
      <c r="E61" s="101">
        <f t="shared" si="1"/>
        <v>24.631541396561211</v>
      </c>
      <c r="F61" s="101">
        <f t="shared" si="1"/>
        <v>33.92735299641285</v>
      </c>
      <c r="G61" s="101">
        <f t="shared" ref="G61" si="8">+G13/$J61*100000</f>
        <v>35.154211380149619</v>
      </c>
      <c r="H61" s="109"/>
      <c r="J61" s="12">
        <v>2119234</v>
      </c>
    </row>
    <row r="62" spans="2:11" ht="15" thickBot="1" x14ac:dyDescent="0.25">
      <c r="B62" s="54" t="s">
        <v>186</v>
      </c>
      <c r="C62" s="101">
        <f t="shared" si="1"/>
        <v>55.154110503402478</v>
      </c>
      <c r="D62" s="101">
        <f t="shared" si="1"/>
        <v>53.054989004163261</v>
      </c>
      <c r="E62" s="101">
        <f t="shared" si="1"/>
        <v>48.709439233808375</v>
      </c>
      <c r="F62" s="101">
        <f t="shared" si="1"/>
        <v>57.95293916905478</v>
      </c>
      <c r="G62" s="101">
        <f t="shared" ref="G62" si="9">+G14/$J62*100000</f>
        <v>55.092732681787297</v>
      </c>
      <c r="H62" s="109"/>
      <c r="J62" s="12">
        <v>8146265</v>
      </c>
    </row>
    <row r="63" spans="2:11" ht="15" thickBot="1" x14ac:dyDescent="0.25">
      <c r="B63" s="54" t="s">
        <v>197</v>
      </c>
      <c r="C63" s="101">
        <f t="shared" si="1"/>
        <v>39.310593013866907</v>
      </c>
      <c r="D63" s="101">
        <f t="shared" si="1"/>
        <v>42.024851902095392</v>
      </c>
      <c r="E63" s="101">
        <f t="shared" si="1"/>
        <v>34.6575777769038</v>
      </c>
      <c r="F63" s="101">
        <f t="shared" si="1"/>
        <v>38.664340897622033</v>
      </c>
      <c r="G63" s="101">
        <f t="shared" ref="G63" si="10">+G15/$J63*100000</f>
        <v>42.892676172481366</v>
      </c>
      <c r="H63" s="109"/>
      <c r="J63" s="12">
        <v>5415843</v>
      </c>
    </row>
    <row r="64" spans="2:11" ht="15" thickBot="1" x14ac:dyDescent="0.25">
      <c r="B64" s="54" t="s">
        <v>188</v>
      </c>
      <c r="C64" s="101">
        <f t="shared" si="1"/>
        <v>23.677349049768075</v>
      </c>
      <c r="D64" s="101">
        <f t="shared" si="1"/>
        <v>24.913515867627453</v>
      </c>
      <c r="E64" s="101">
        <f t="shared" si="1"/>
        <v>23.106810518448363</v>
      </c>
      <c r="F64" s="101">
        <f t="shared" si="1"/>
        <v>27.290759748126256</v>
      </c>
      <c r="G64" s="101">
        <f t="shared" ref="G64" si="11">+G16/$J64*100000</f>
        <v>19.493399820090186</v>
      </c>
      <c r="H64" s="109"/>
      <c r="J64" s="12">
        <v>1051638</v>
      </c>
    </row>
    <row r="65" spans="2:10" ht="15" thickBot="1" x14ac:dyDescent="0.25">
      <c r="B65" s="54" t="s">
        <v>189</v>
      </c>
      <c r="C65" s="101">
        <f t="shared" si="1"/>
        <v>26.021231998449046</v>
      </c>
      <c r="D65" s="101">
        <f t="shared" si="1"/>
        <v>30.001817063367596</v>
      </c>
      <c r="E65" s="101">
        <f t="shared" si="1"/>
        <v>25.136657539578255</v>
      </c>
      <c r="F65" s="101">
        <f t="shared" si="1"/>
        <v>27.974667261788706</v>
      </c>
      <c r="G65" s="101">
        <f t="shared" ref="G65" si="12">+G17/$J65*100000</f>
        <v>27.569237301472924</v>
      </c>
      <c r="H65" s="109"/>
      <c r="J65" s="12">
        <v>2713169</v>
      </c>
    </row>
    <row r="66" spans="2:10" ht="15" thickBot="1" x14ac:dyDescent="0.25">
      <c r="B66" s="54" t="s">
        <v>190</v>
      </c>
      <c r="C66" s="101">
        <f t="shared" si="1"/>
        <v>43.659611398633409</v>
      </c>
      <c r="D66" s="101">
        <f t="shared" si="1"/>
        <v>27.910765695146903</v>
      </c>
      <c r="E66" s="101">
        <f t="shared" si="1"/>
        <v>47.134445681964948</v>
      </c>
      <c r="F66" s="101">
        <f t="shared" si="1"/>
        <v>66.932594239817647</v>
      </c>
      <c r="G66" s="101">
        <f t="shared" ref="G66" si="13">+G18/$J66*100000</f>
        <v>42.538697113687746</v>
      </c>
      <c r="H66" s="109"/>
      <c r="J66" s="12">
        <v>7137031</v>
      </c>
    </row>
    <row r="67" spans="2:10" ht="15" thickBot="1" x14ac:dyDescent="0.25">
      <c r="B67" s="54" t="s">
        <v>191</v>
      </c>
      <c r="C67" s="101">
        <f t="shared" si="1"/>
        <v>54.180316624484469</v>
      </c>
      <c r="D67" s="101">
        <f t="shared" si="1"/>
        <v>57.012040489875645</v>
      </c>
      <c r="E67" s="101">
        <f t="shared" si="1"/>
        <v>48.579796090710808</v>
      </c>
      <c r="F67" s="101">
        <f t="shared" si="1"/>
        <v>56.634477307823488</v>
      </c>
      <c r="G67" s="101">
        <f t="shared" ref="G67" si="14">+G19/$J67*100000</f>
        <v>55.879350943719182</v>
      </c>
      <c r="H67" s="109"/>
      <c r="J67" s="12">
        <v>1589138</v>
      </c>
    </row>
    <row r="68" spans="2:10" ht="15" thickBot="1" x14ac:dyDescent="0.25">
      <c r="B68" s="54" t="s">
        <v>192</v>
      </c>
      <c r="C68" s="101">
        <f t="shared" si="1"/>
        <v>22.238478419897586</v>
      </c>
      <c r="D68" s="101">
        <f t="shared" si="1"/>
        <v>22.531089978054133</v>
      </c>
      <c r="E68" s="101">
        <f t="shared" si="1"/>
        <v>22.092172640819314</v>
      </c>
      <c r="F68" s="101">
        <f t="shared" si="1"/>
        <v>18.434528163862474</v>
      </c>
      <c r="G68" s="101">
        <f t="shared" ref="G68" si="15">+G20/$J68*100000</f>
        <v>28.090709583028527</v>
      </c>
      <c r="H68" s="109"/>
      <c r="J68" s="12">
        <v>683500</v>
      </c>
    </row>
    <row r="69" spans="2:10" ht="15" thickBot="1" x14ac:dyDescent="0.25">
      <c r="B69" s="54" t="s">
        <v>193</v>
      </c>
      <c r="C69" s="101">
        <f t="shared" si="1"/>
        <v>16.143835329311941</v>
      </c>
      <c r="D69" s="101">
        <f t="shared" si="1"/>
        <v>17.437126004864556</v>
      </c>
      <c r="E69" s="101">
        <f t="shared" si="1"/>
        <v>13.780235129164062</v>
      </c>
      <c r="F69" s="101">
        <f t="shared" si="1"/>
        <v>13.780235129164062</v>
      </c>
      <c r="G69" s="101">
        <f t="shared" ref="G69" si="16">+G21/$J69*100000</f>
        <v>16.589797631226638</v>
      </c>
      <c r="H69" s="109"/>
      <c r="J69" s="12">
        <v>2242342</v>
      </c>
    </row>
    <row r="70" spans="2:10" ht="15" thickBot="1" x14ac:dyDescent="0.25">
      <c r="B70" s="54" t="s">
        <v>194</v>
      </c>
      <c r="C70" s="101">
        <f t="shared" si="1"/>
        <v>25.360082618871569</v>
      </c>
      <c r="D70" s="101">
        <f t="shared" si="1"/>
        <v>23.832366798457617</v>
      </c>
      <c r="E70" s="101">
        <f t="shared" si="1"/>
        <v>17.110417188636241</v>
      </c>
      <c r="F70" s="101">
        <f t="shared" si="1"/>
        <v>22.915737306209248</v>
      </c>
      <c r="G70" s="101">
        <f t="shared" ref="G70" si="17">+G22/$J70*100000</f>
        <v>29.026600587865051</v>
      </c>
      <c r="H70" s="109"/>
      <c r="J70" s="12">
        <v>327286</v>
      </c>
    </row>
    <row r="71" spans="2:10" ht="15" thickBot="1" x14ac:dyDescent="0.25">
      <c r="B71" s="56" t="s">
        <v>195</v>
      </c>
      <c r="C71" s="102">
        <f t="shared" si="1"/>
        <v>36.683672237364391</v>
      </c>
      <c r="D71" s="102">
        <f t="shared" si="1"/>
        <v>36.864881474702763</v>
      </c>
      <c r="E71" s="102">
        <f t="shared" si="1"/>
        <v>35.06704151324454</v>
      </c>
      <c r="F71" s="102">
        <f t="shared" si="1"/>
        <v>43.557406903143502</v>
      </c>
      <c r="G71" s="102">
        <f t="shared" ref="G71" si="18">+G23/$J71*100000</f>
        <v>38.888723968122328</v>
      </c>
      <c r="H71" s="109"/>
      <c r="J71" s="12">
        <v>49114494</v>
      </c>
    </row>
    <row r="72" spans="2:10" ht="13.5" thickBot="1" x14ac:dyDescent="0.25">
      <c r="C72" s="101"/>
      <c r="D72" s="101"/>
      <c r="E72" s="101"/>
      <c r="F72" s="101"/>
      <c r="G72" s="101"/>
    </row>
    <row r="73" spans="2:10" ht="13.5" thickBot="1" x14ac:dyDescent="0.25">
      <c r="C73" s="101"/>
      <c r="D73" s="101"/>
      <c r="E73" s="101"/>
      <c r="F73" s="101"/>
      <c r="G73" s="101"/>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B7FE-2470-4D7B-A607-FEDEE73EA8D0}">
  <sheetPr codeName="Hoja10"/>
  <dimension ref="B2:N45"/>
  <sheetViews>
    <sheetView topLeftCell="A14" zoomScaleNormal="100" workbookViewId="0"/>
  </sheetViews>
  <sheetFormatPr baseColWidth="10" defaultColWidth="11.42578125" defaultRowHeight="12.75" x14ac:dyDescent="0.2"/>
  <cols>
    <col min="1" max="1" width="6.7109375" style="118" customWidth="1"/>
    <col min="2" max="2" width="33.85546875" style="118" customWidth="1"/>
    <col min="3" max="18" width="12.28515625" style="118" customWidth="1"/>
    <col min="19" max="19" width="9.5703125" style="118" customWidth="1"/>
    <col min="20" max="20" width="14.42578125" style="118" customWidth="1"/>
    <col min="21" max="59" width="12.28515625" style="118" customWidth="1"/>
    <col min="60" max="16384" width="11.42578125" style="118"/>
  </cols>
  <sheetData>
    <row r="2" spans="2:14" ht="40.5" customHeight="1" x14ac:dyDescent="0.25">
      <c r="B2" s="136"/>
      <c r="C2" s="135"/>
      <c r="N2" s="89"/>
    </row>
    <row r="3" spans="2:14" s="132" customFormat="1" ht="28.5" customHeight="1" x14ac:dyDescent="0.2">
      <c r="B3" s="134"/>
      <c r="C3" s="133"/>
    </row>
    <row r="5" spans="2:14" ht="39" customHeight="1" x14ac:dyDescent="0.2">
      <c r="C5" s="129" t="s">
        <v>106</v>
      </c>
      <c r="D5" s="131" t="s">
        <v>302</v>
      </c>
      <c r="E5" s="131" t="s">
        <v>304</v>
      </c>
      <c r="F5" s="130" t="s">
        <v>311</v>
      </c>
      <c r="G5" s="129" t="s">
        <v>330</v>
      </c>
    </row>
    <row r="6" spans="2:14" ht="17.100000000000001" customHeight="1" thickBot="1" x14ac:dyDescent="0.25">
      <c r="B6" s="122" t="s">
        <v>178</v>
      </c>
      <c r="C6" s="127">
        <v>2226</v>
      </c>
      <c r="D6" s="128">
        <v>1983</v>
      </c>
      <c r="E6" s="128">
        <v>1127</v>
      </c>
      <c r="F6" s="128">
        <v>2462</v>
      </c>
      <c r="G6" s="127">
        <v>2050</v>
      </c>
    </row>
    <row r="7" spans="2:14" ht="17.100000000000001" customHeight="1" thickBot="1" x14ac:dyDescent="0.25">
      <c r="B7" s="122" t="s">
        <v>179</v>
      </c>
      <c r="C7" s="127">
        <v>208</v>
      </c>
      <c r="D7" s="128">
        <v>197</v>
      </c>
      <c r="E7" s="128">
        <v>174</v>
      </c>
      <c r="F7" s="128">
        <v>188</v>
      </c>
      <c r="G7" s="127">
        <v>164</v>
      </c>
    </row>
    <row r="8" spans="2:14" ht="17.100000000000001" customHeight="1" thickBot="1" x14ac:dyDescent="0.25">
      <c r="B8" s="122" t="s">
        <v>180</v>
      </c>
      <c r="C8" s="127">
        <v>266</v>
      </c>
      <c r="D8" s="128">
        <v>270</v>
      </c>
      <c r="E8" s="128">
        <v>207</v>
      </c>
      <c r="F8" s="128">
        <v>348</v>
      </c>
      <c r="G8" s="127">
        <v>275</v>
      </c>
    </row>
    <row r="9" spans="2:14" ht="17.100000000000001" customHeight="1" thickBot="1" x14ac:dyDescent="0.25">
      <c r="B9" s="122" t="s">
        <v>181</v>
      </c>
      <c r="C9" s="127">
        <v>362</v>
      </c>
      <c r="D9" s="128">
        <v>492</v>
      </c>
      <c r="E9" s="128">
        <v>511</v>
      </c>
      <c r="F9" s="128">
        <v>395</v>
      </c>
      <c r="G9" s="127">
        <v>644</v>
      </c>
    </row>
    <row r="10" spans="2:14" ht="17.100000000000001" customHeight="1" thickBot="1" x14ac:dyDescent="0.25">
      <c r="B10" s="122" t="s">
        <v>182</v>
      </c>
      <c r="C10" s="127">
        <v>571</v>
      </c>
      <c r="D10" s="128">
        <v>1298</v>
      </c>
      <c r="E10" s="128">
        <v>659</v>
      </c>
      <c r="F10" s="128">
        <v>826</v>
      </c>
      <c r="G10" s="127">
        <v>1008</v>
      </c>
    </row>
    <row r="11" spans="2:14" ht="17.100000000000001" customHeight="1" thickBot="1" x14ac:dyDescent="0.25">
      <c r="B11" s="122" t="s">
        <v>183</v>
      </c>
      <c r="C11" s="127">
        <v>78</v>
      </c>
      <c r="D11" s="128">
        <v>40</v>
      </c>
      <c r="E11" s="128">
        <v>115</v>
      </c>
      <c r="F11" s="128">
        <v>128</v>
      </c>
      <c r="G11" s="127">
        <v>73</v>
      </c>
    </row>
    <row r="12" spans="2:14" ht="17.100000000000001" customHeight="1" thickBot="1" x14ac:dyDescent="0.25">
      <c r="B12" s="122" t="s">
        <v>184</v>
      </c>
      <c r="C12" s="127">
        <v>553</v>
      </c>
      <c r="D12" s="128">
        <v>392</v>
      </c>
      <c r="E12" s="128">
        <v>332</v>
      </c>
      <c r="F12" s="128">
        <v>479</v>
      </c>
      <c r="G12" s="127">
        <v>346</v>
      </c>
    </row>
    <row r="13" spans="2:14" ht="17.100000000000001" customHeight="1" thickBot="1" x14ac:dyDescent="0.25">
      <c r="B13" s="122" t="s">
        <v>185</v>
      </c>
      <c r="C13" s="127">
        <v>489</v>
      </c>
      <c r="D13" s="128">
        <v>475</v>
      </c>
      <c r="E13" s="128">
        <v>346</v>
      </c>
      <c r="F13" s="128">
        <v>464</v>
      </c>
      <c r="G13" s="127">
        <v>503</v>
      </c>
    </row>
    <row r="14" spans="2:14" ht="17.100000000000001" customHeight="1" thickBot="1" x14ac:dyDescent="0.25">
      <c r="B14" s="122" t="s">
        <v>186</v>
      </c>
      <c r="C14" s="127">
        <v>4097</v>
      </c>
      <c r="D14" s="128">
        <v>3449</v>
      </c>
      <c r="E14" s="128">
        <v>2930</v>
      </c>
      <c r="F14" s="128">
        <v>4146</v>
      </c>
      <c r="G14" s="127">
        <v>3966</v>
      </c>
    </row>
    <row r="15" spans="2:14" ht="17.100000000000001" customHeight="1" thickBot="1" x14ac:dyDescent="0.25">
      <c r="B15" s="122" t="s">
        <v>187</v>
      </c>
      <c r="C15" s="127">
        <v>1647</v>
      </c>
      <c r="D15" s="128">
        <v>1802</v>
      </c>
      <c r="E15" s="128">
        <v>1578</v>
      </c>
      <c r="F15" s="128">
        <v>1828</v>
      </c>
      <c r="G15" s="127">
        <v>1733</v>
      </c>
    </row>
    <row r="16" spans="2:14" ht="17.100000000000001" customHeight="1" thickBot="1" x14ac:dyDescent="0.25">
      <c r="B16" s="122" t="s">
        <v>188</v>
      </c>
      <c r="C16" s="127">
        <v>126</v>
      </c>
      <c r="D16" s="128">
        <v>127</v>
      </c>
      <c r="E16" s="128">
        <v>159</v>
      </c>
      <c r="F16" s="128">
        <v>145</v>
      </c>
      <c r="G16" s="127">
        <v>179</v>
      </c>
    </row>
    <row r="17" spans="2:7" ht="17.100000000000001" customHeight="1" thickBot="1" x14ac:dyDescent="0.25">
      <c r="B17" s="122" t="s">
        <v>189</v>
      </c>
      <c r="C17" s="127">
        <v>438</v>
      </c>
      <c r="D17" s="128">
        <v>495</v>
      </c>
      <c r="E17" s="128">
        <v>575</v>
      </c>
      <c r="F17" s="128">
        <v>587</v>
      </c>
      <c r="G17" s="127">
        <v>653</v>
      </c>
    </row>
    <row r="18" spans="2:7" ht="17.100000000000001" customHeight="1" thickBot="1" x14ac:dyDescent="0.25">
      <c r="B18" s="122" t="s">
        <v>190</v>
      </c>
      <c r="C18" s="127">
        <v>2538</v>
      </c>
      <c r="D18" s="128">
        <v>1910</v>
      </c>
      <c r="E18" s="128">
        <v>2365</v>
      </c>
      <c r="F18" s="128">
        <v>3056</v>
      </c>
      <c r="G18" s="127">
        <v>2220</v>
      </c>
    </row>
    <row r="19" spans="2:7" ht="17.100000000000001" customHeight="1" thickBot="1" x14ac:dyDescent="0.25">
      <c r="B19" s="122" t="s">
        <v>191</v>
      </c>
      <c r="C19" s="127">
        <v>744</v>
      </c>
      <c r="D19" s="128">
        <v>712</v>
      </c>
      <c r="E19" s="128">
        <v>635</v>
      </c>
      <c r="F19" s="128">
        <v>832</v>
      </c>
      <c r="G19" s="127">
        <v>843</v>
      </c>
    </row>
    <row r="20" spans="2:7" ht="17.100000000000001" customHeight="1" thickBot="1" x14ac:dyDescent="0.25">
      <c r="B20" s="122" t="s">
        <v>192</v>
      </c>
      <c r="C20" s="127">
        <v>174</v>
      </c>
      <c r="D20" s="128">
        <v>116</v>
      </c>
      <c r="E20" s="128">
        <v>90</v>
      </c>
      <c r="F20" s="128">
        <v>79</v>
      </c>
      <c r="G20" s="127">
        <v>149</v>
      </c>
    </row>
    <row r="21" spans="2:7" ht="17.100000000000001" customHeight="1" thickBot="1" x14ac:dyDescent="0.25">
      <c r="B21" s="122" t="s">
        <v>193</v>
      </c>
      <c r="C21" s="127">
        <v>268</v>
      </c>
      <c r="D21" s="128">
        <v>393</v>
      </c>
      <c r="E21" s="128">
        <v>261</v>
      </c>
      <c r="F21" s="128">
        <v>277</v>
      </c>
      <c r="G21" s="127">
        <v>429</v>
      </c>
    </row>
    <row r="22" spans="2:7" ht="17.100000000000001" customHeight="1" thickBot="1" x14ac:dyDescent="0.25">
      <c r="B22" s="122" t="s">
        <v>194</v>
      </c>
      <c r="C22" s="127">
        <v>64</v>
      </c>
      <c r="D22" s="127">
        <v>38</v>
      </c>
      <c r="E22" s="127">
        <v>28</v>
      </c>
      <c r="F22" s="127">
        <v>54</v>
      </c>
      <c r="G22" s="118">
        <v>81</v>
      </c>
    </row>
    <row r="23" spans="2:7" ht="17.100000000000001" customHeight="1" thickBot="1" x14ac:dyDescent="0.25">
      <c r="B23" s="120" t="s">
        <v>195</v>
      </c>
      <c r="C23" s="126">
        <v>14849</v>
      </c>
      <c r="D23" s="126">
        <v>14189</v>
      </c>
      <c r="E23" s="126">
        <v>12092</v>
      </c>
      <c r="F23" s="126">
        <v>16294</v>
      </c>
      <c r="G23" s="126">
        <v>15316</v>
      </c>
    </row>
    <row r="24" spans="2:7" ht="30" customHeight="1" x14ac:dyDescent="0.2">
      <c r="E24" s="125"/>
    </row>
    <row r="25" spans="2:7" ht="42" customHeight="1" x14ac:dyDescent="0.2">
      <c r="B25" s="124"/>
      <c r="C25" s="124"/>
    </row>
    <row r="27" spans="2:7" ht="39" customHeight="1" x14ac:dyDescent="0.2">
      <c r="C27" s="123" t="s">
        <v>331</v>
      </c>
    </row>
    <row r="28" spans="2:7" ht="17.100000000000001" customHeight="1" thickBot="1" x14ac:dyDescent="0.25">
      <c r="B28" s="122" t="s">
        <v>178</v>
      </c>
      <c r="C28" s="121">
        <f t="shared" ref="C28:C45" si="0">+IF(C6&gt;0,(G6-C6)/C6,"-")</f>
        <v>-7.9065588499550768E-2</v>
      </c>
    </row>
    <row r="29" spans="2:7" ht="17.100000000000001" customHeight="1" thickBot="1" x14ac:dyDescent="0.25">
      <c r="B29" s="122" t="s">
        <v>179</v>
      </c>
      <c r="C29" s="121">
        <f t="shared" si="0"/>
        <v>-0.21153846153846154</v>
      </c>
    </row>
    <row r="30" spans="2:7" ht="17.100000000000001" customHeight="1" thickBot="1" x14ac:dyDescent="0.25">
      <c r="B30" s="122" t="s">
        <v>180</v>
      </c>
      <c r="C30" s="121">
        <f t="shared" si="0"/>
        <v>3.3834586466165412E-2</v>
      </c>
    </row>
    <row r="31" spans="2:7" ht="17.100000000000001" customHeight="1" thickBot="1" x14ac:dyDescent="0.25">
      <c r="B31" s="122" t="s">
        <v>181</v>
      </c>
      <c r="C31" s="121">
        <f t="shared" si="0"/>
        <v>0.77900552486187846</v>
      </c>
    </row>
    <row r="32" spans="2:7" ht="17.100000000000001" customHeight="1" thickBot="1" x14ac:dyDescent="0.25">
      <c r="B32" s="122" t="s">
        <v>182</v>
      </c>
      <c r="C32" s="121">
        <f t="shared" si="0"/>
        <v>0.76532399299474607</v>
      </c>
    </row>
    <row r="33" spans="2:3" ht="17.100000000000001" customHeight="1" thickBot="1" x14ac:dyDescent="0.25">
      <c r="B33" s="122" t="s">
        <v>183</v>
      </c>
      <c r="C33" s="121">
        <f t="shared" si="0"/>
        <v>-6.4102564102564097E-2</v>
      </c>
    </row>
    <row r="34" spans="2:3" ht="17.100000000000001" customHeight="1" thickBot="1" x14ac:dyDescent="0.25">
      <c r="B34" s="122" t="s">
        <v>184</v>
      </c>
      <c r="C34" s="121">
        <f t="shared" si="0"/>
        <v>-0.37432188065099459</v>
      </c>
    </row>
    <row r="35" spans="2:3" ht="17.100000000000001" customHeight="1" thickBot="1" x14ac:dyDescent="0.25">
      <c r="B35" s="122" t="s">
        <v>185</v>
      </c>
      <c r="C35" s="121">
        <f t="shared" si="0"/>
        <v>2.8629856850715747E-2</v>
      </c>
    </row>
    <row r="36" spans="2:3" ht="17.100000000000001" customHeight="1" thickBot="1" x14ac:dyDescent="0.25">
      <c r="B36" s="122" t="s">
        <v>186</v>
      </c>
      <c r="C36" s="121">
        <f t="shared" si="0"/>
        <v>-3.1974615572370024E-2</v>
      </c>
    </row>
    <row r="37" spans="2:3" ht="17.100000000000001" customHeight="1" thickBot="1" x14ac:dyDescent="0.25">
      <c r="B37" s="122" t="s">
        <v>187</v>
      </c>
      <c r="C37" s="121">
        <f t="shared" si="0"/>
        <v>5.2216150576806314E-2</v>
      </c>
    </row>
    <row r="38" spans="2:3" ht="17.100000000000001" customHeight="1" thickBot="1" x14ac:dyDescent="0.25">
      <c r="B38" s="122" t="s">
        <v>188</v>
      </c>
      <c r="C38" s="121">
        <f t="shared" si="0"/>
        <v>0.42063492063492064</v>
      </c>
    </row>
    <row r="39" spans="2:3" ht="17.100000000000001" customHeight="1" thickBot="1" x14ac:dyDescent="0.25">
      <c r="B39" s="122" t="s">
        <v>189</v>
      </c>
      <c r="C39" s="121">
        <f t="shared" si="0"/>
        <v>0.4908675799086758</v>
      </c>
    </row>
    <row r="40" spans="2:3" ht="17.100000000000001" customHeight="1" thickBot="1" x14ac:dyDescent="0.25">
      <c r="B40" s="122" t="s">
        <v>190</v>
      </c>
      <c r="C40" s="121">
        <f t="shared" si="0"/>
        <v>-0.12529550827423167</v>
      </c>
    </row>
    <row r="41" spans="2:3" ht="17.100000000000001" customHeight="1" thickBot="1" x14ac:dyDescent="0.25">
      <c r="B41" s="122" t="s">
        <v>191</v>
      </c>
      <c r="C41" s="121">
        <f t="shared" si="0"/>
        <v>0.13306451612903225</v>
      </c>
    </row>
    <row r="42" spans="2:3" ht="17.25" customHeight="1" thickBot="1" x14ac:dyDescent="0.25">
      <c r="B42" s="122" t="s">
        <v>192</v>
      </c>
      <c r="C42" s="121">
        <f t="shared" si="0"/>
        <v>-0.14367816091954022</v>
      </c>
    </row>
    <row r="43" spans="2:3" ht="17.100000000000001" customHeight="1" thickBot="1" x14ac:dyDescent="0.25">
      <c r="B43" s="122" t="s">
        <v>193</v>
      </c>
      <c r="C43" s="121">
        <f t="shared" si="0"/>
        <v>0.60074626865671643</v>
      </c>
    </row>
    <row r="44" spans="2:3" ht="17.100000000000001" customHeight="1" thickBot="1" x14ac:dyDescent="0.25">
      <c r="B44" s="122" t="s">
        <v>194</v>
      </c>
      <c r="C44" s="121">
        <f t="shared" si="0"/>
        <v>0.265625</v>
      </c>
    </row>
    <row r="45" spans="2:3" ht="17.100000000000001" customHeight="1" thickBot="1" x14ac:dyDescent="0.25">
      <c r="B45" s="120" t="s">
        <v>195</v>
      </c>
      <c r="C45" s="119">
        <f t="shared" si="0"/>
        <v>3.1449929288167554E-2</v>
      </c>
    </row>
  </sheetData>
  <pageMargins left="0.75" right="0.75" top="1" bottom="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2020-624A-4D7D-BD8C-41D467E91FD0}">
  <sheetPr codeName="Hoja16"/>
  <dimension ref="A1:AE45"/>
  <sheetViews>
    <sheetView topLeftCell="A3" zoomScaleNormal="100" workbookViewId="0"/>
  </sheetViews>
  <sheetFormatPr baseColWidth="10" defaultColWidth="11.42578125" defaultRowHeight="12.75" x14ac:dyDescent="0.2"/>
  <cols>
    <col min="1" max="1" width="8.7109375" style="137" customWidth="1"/>
    <col min="2" max="2" width="33.7109375" style="137" customWidth="1"/>
    <col min="3" max="20" width="12.28515625" style="137" customWidth="1"/>
    <col min="21" max="21" width="12.140625" style="137" customWidth="1"/>
    <col min="22" max="54" width="12.28515625" style="137" customWidth="1"/>
    <col min="55" max="16384" width="11.42578125" style="137"/>
  </cols>
  <sheetData>
    <row r="1" spans="1:31" x14ac:dyDescent="0.2">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1" ht="40.5" customHeight="1" x14ac:dyDescent="0.25">
      <c r="A2" s="118"/>
      <c r="B2" s="136"/>
      <c r="C2" s="135"/>
      <c r="D2" s="135"/>
      <c r="E2" s="118"/>
      <c r="F2" s="118"/>
      <c r="G2" s="118"/>
      <c r="H2" s="118"/>
      <c r="I2" s="118"/>
      <c r="J2" s="118"/>
      <c r="K2" s="118"/>
      <c r="L2" s="118"/>
      <c r="M2" s="118"/>
      <c r="N2" s="118"/>
      <c r="O2" s="118"/>
      <c r="P2" s="118"/>
      <c r="Q2" s="89"/>
      <c r="R2" s="118"/>
      <c r="S2" s="118"/>
      <c r="T2" s="118"/>
      <c r="U2" s="118"/>
      <c r="V2" s="118"/>
      <c r="W2" s="118"/>
      <c r="X2" s="118"/>
      <c r="Y2" s="118"/>
      <c r="Z2" s="118"/>
      <c r="AA2" s="118"/>
      <c r="AB2" s="118"/>
      <c r="AC2" s="118"/>
      <c r="AD2" s="118"/>
      <c r="AE2" s="118"/>
    </row>
    <row r="3" spans="1:31" s="140" customFormat="1" ht="28.5" customHeight="1" x14ac:dyDescent="0.2">
      <c r="A3" s="132"/>
      <c r="B3" s="134"/>
      <c r="C3" s="133"/>
      <c r="D3" s="133"/>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row>
    <row r="4" spans="1:31" x14ac:dyDescent="0.2">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ht="39" customHeight="1" x14ac:dyDescent="0.2">
      <c r="A5" s="118"/>
      <c r="B5" s="118"/>
      <c r="C5" s="129" t="s">
        <v>106</v>
      </c>
      <c r="D5" s="129" t="s">
        <v>302</v>
      </c>
      <c r="E5" s="129" t="s">
        <v>304</v>
      </c>
      <c r="F5" s="130" t="s">
        <v>311</v>
      </c>
      <c r="G5" s="129" t="s">
        <v>330</v>
      </c>
    </row>
    <row r="6" spans="1:31" ht="17.100000000000001" customHeight="1" thickBot="1" x14ac:dyDescent="0.25">
      <c r="A6" s="118"/>
      <c r="B6" s="122" t="s">
        <v>178</v>
      </c>
      <c r="C6" s="139">
        <v>8</v>
      </c>
      <c r="D6" s="127">
        <v>18</v>
      </c>
      <c r="E6" s="127">
        <v>2</v>
      </c>
      <c r="F6" s="139">
        <v>8</v>
      </c>
      <c r="G6" s="139">
        <v>5</v>
      </c>
    </row>
    <row r="7" spans="1:31" ht="17.100000000000001" customHeight="1" thickBot="1" x14ac:dyDescent="0.25">
      <c r="A7" s="118"/>
      <c r="B7" s="122" t="s">
        <v>179</v>
      </c>
      <c r="C7" s="139">
        <v>5</v>
      </c>
      <c r="D7" s="127">
        <v>2</v>
      </c>
      <c r="E7" s="127">
        <v>3</v>
      </c>
      <c r="F7" s="139">
        <v>0</v>
      </c>
      <c r="G7" s="139">
        <v>0</v>
      </c>
    </row>
    <row r="8" spans="1:31" ht="17.100000000000001" customHeight="1" thickBot="1" x14ac:dyDescent="0.25">
      <c r="A8" s="118"/>
      <c r="B8" s="122" t="s">
        <v>180</v>
      </c>
      <c r="C8" s="139">
        <v>0</v>
      </c>
      <c r="D8" s="127">
        <v>0</v>
      </c>
      <c r="E8" s="127">
        <v>0</v>
      </c>
      <c r="F8" s="139">
        <v>1</v>
      </c>
      <c r="G8" s="139">
        <v>0</v>
      </c>
    </row>
    <row r="9" spans="1:31" ht="17.100000000000001" customHeight="1" thickBot="1" x14ac:dyDescent="0.25">
      <c r="A9" s="118"/>
      <c r="B9" s="122" t="s">
        <v>181</v>
      </c>
      <c r="C9" s="139">
        <v>1</v>
      </c>
      <c r="D9" s="127">
        <v>1</v>
      </c>
      <c r="E9" s="127">
        <v>3</v>
      </c>
      <c r="F9" s="139">
        <v>1</v>
      </c>
      <c r="G9" s="139">
        <v>0</v>
      </c>
    </row>
    <row r="10" spans="1:31" ht="17.100000000000001" customHeight="1" thickBot="1" x14ac:dyDescent="0.25">
      <c r="A10" s="118"/>
      <c r="B10" s="122" t="s">
        <v>182</v>
      </c>
      <c r="C10" s="139">
        <v>0</v>
      </c>
      <c r="D10" s="127">
        <v>0</v>
      </c>
      <c r="E10" s="127">
        <v>0</v>
      </c>
      <c r="F10" s="139">
        <v>0</v>
      </c>
      <c r="G10" s="139">
        <v>0</v>
      </c>
    </row>
    <row r="11" spans="1:31" ht="17.100000000000001" customHeight="1" thickBot="1" x14ac:dyDescent="0.25">
      <c r="A11" s="118"/>
      <c r="B11" s="122" t="s">
        <v>183</v>
      </c>
      <c r="C11" s="139">
        <v>0</v>
      </c>
      <c r="D11" s="127">
        <v>0</v>
      </c>
      <c r="E11" s="127">
        <v>0</v>
      </c>
      <c r="F11" s="139">
        <v>0</v>
      </c>
      <c r="G11" s="139">
        <v>0</v>
      </c>
    </row>
    <row r="12" spans="1:31" ht="17.100000000000001" customHeight="1" thickBot="1" x14ac:dyDescent="0.25">
      <c r="A12" s="118"/>
      <c r="B12" s="122" t="s">
        <v>184</v>
      </c>
      <c r="C12" s="139">
        <v>7</v>
      </c>
      <c r="D12" s="127">
        <v>0</v>
      </c>
      <c r="E12" s="127">
        <v>0</v>
      </c>
      <c r="F12" s="139">
        <v>1</v>
      </c>
      <c r="G12" s="139">
        <v>3</v>
      </c>
    </row>
    <row r="13" spans="1:31" ht="17.100000000000001" customHeight="1" thickBot="1" x14ac:dyDescent="0.25">
      <c r="A13" s="118"/>
      <c r="B13" s="122" t="s">
        <v>185</v>
      </c>
      <c r="C13" s="139">
        <v>1</v>
      </c>
      <c r="D13" s="127">
        <v>0</v>
      </c>
      <c r="E13" s="127">
        <v>0</v>
      </c>
      <c r="F13" s="139">
        <v>8</v>
      </c>
      <c r="G13" s="139">
        <v>2</v>
      </c>
    </row>
    <row r="14" spans="1:31" ht="17.100000000000001" customHeight="1" thickBot="1" x14ac:dyDescent="0.25">
      <c r="A14" s="118"/>
      <c r="B14" s="122" t="s">
        <v>186</v>
      </c>
      <c r="C14" s="139">
        <v>6</v>
      </c>
      <c r="D14" s="127">
        <v>4</v>
      </c>
      <c r="E14" s="127">
        <v>2</v>
      </c>
      <c r="F14" s="139">
        <v>8</v>
      </c>
      <c r="G14" s="139">
        <v>4</v>
      </c>
    </row>
    <row r="15" spans="1:31" ht="17.100000000000001" customHeight="1" thickBot="1" x14ac:dyDescent="0.25">
      <c r="A15" s="118"/>
      <c r="B15" s="122" t="s">
        <v>187</v>
      </c>
      <c r="C15" s="139">
        <v>3</v>
      </c>
      <c r="D15" s="127">
        <v>2</v>
      </c>
      <c r="E15" s="127">
        <v>4</v>
      </c>
      <c r="F15" s="139">
        <v>0</v>
      </c>
      <c r="G15" s="139">
        <v>3</v>
      </c>
    </row>
    <row r="16" spans="1:31" ht="17.100000000000001" customHeight="1" thickBot="1" x14ac:dyDescent="0.25">
      <c r="A16" s="118"/>
      <c r="B16" s="122" t="s">
        <v>188</v>
      </c>
      <c r="C16" s="139">
        <v>0</v>
      </c>
      <c r="D16" s="127">
        <v>4</v>
      </c>
      <c r="E16" s="127">
        <v>2</v>
      </c>
      <c r="F16" s="139">
        <v>2</v>
      </c>
      <c r="G16" s="139">
        <v>0</v>
      </c>
    </row>
    <row r="17" spans="1:31" ht="17.100000000000001" customHeight="1" thickBot="1" x14ac:dyDescent="0.25">
      <c r="A17" s="118"/>
      <c r="B17" s="122" t="s">
        <v>189</v>
      </c>
      <c r="C17" s="139">
        <v>4</v>
      </c>
      <c r="D17" s="127">
        <v>3</v>
      </c>
      <c r="E17" s="127">
        <v>6</v>
      </c>
      <c r="F17" s="139">
        <v>0</v>
      </c>
      <c r="G17" s="139">
        <v>1</v>
      </c>
    </row>
    <row r="18" spans="1:31" ht="17.100000000000001" customHeight="1" thickBot="1" x14ac:dyDescent="0.25">
      <c r="A18" s="118"/>
      <c r="B18" s="122" t="s">
        <v>190</v>
      </c>
      <c r="C18" s="139">
        <v>13</v>
      </c>
      <c r="D18" s="127">
        <v>9</v>
      </c>
      <c r="E18" s="127">
        <v>20</v>
      </c>
      <c r="F18" s="139">
        <v>20</v>
      </c>
      <c r="G18" s="139">
        <v>12</v>
      </c>
    </row>
    <row r="19" spans="1:31" ht="17.100000000000001" customHeight="1" thickBot="1" x14ac:dyDescent="0.25">
      <c r="A19" s="118"/>
      <c r="B19" s="122" t="s">
        <v>191</v>
      </c>
      <c r="C19" s="139">
        <v>3</v>
      </c>
      <c r="D19" s="127">
        <v>1</v>
      </c>
      <c r="E19" s="127">
        <v>0</v>
      </c>
      <c r="F19" s="139">
        <v>0</v>
      </c>
      <c r="G19" s="139">
        <v>4</v>
      </c>
    </row>
    <row r="20" spans="1:31" ht="17.100000000000001" customHeight="1" thickBot="1" x14ac:dyDescent="0.25">
      <c r="A20" s="118"/>
      <c r="B20" s="122" t="s">
        <v>192</v>
      </c>
      <c r="C20" s="139">
        <v>2</v>
      </c>
      <c r="D20" s="127">
        <v>2</v>
      </c>
      <c r="E20" s="127">
        <v>0</v>
      </c>
      <c r="F20" s="139">
        <v>1</v>
      </c>
      <c r="G20" s="139">
        <v>2</v>
      </c>
    </row>
    <row r="21" spans="1:31" ht="17.100000000000001" customHeight="1" thickBot="1" x14ac:dyDescent="0.25">
      <c r="A21" s="118"/>
      <c r="B21" s="122" t="s">
        <v>193</v>
      </c>
      <c r="C21" s="139">
        <v>1</v>
      </c>
      <c r="D21" s="127">
        <v>3</v>
      </c>
      <c r="E21" s="127">
        <v>2</v>
      </c>
      <c r="F21" s="139">
        <v>0</v>
      </c>
      <c r="G21" s="139">
        <v>0</v>
      </c>
    </row>
    <row r="22" spans="1:31" ht="17.100000000000001" customHeight="1" thickBot="1" x14ac:dyDescent="0.25">
      <c r="A22" s="118"/>
      <c r="B22" s="122" t="s">
        <v>194</v>
      </c>
      <c r="C22" s="139">
        <v>0</v>
      </c>
      <c r="D22" s="127">
        <v>0</v>
      </c>
      <c r="E22" s="127">
        <v>0</v>
      </c>
      <c r="F22" s="139">
        <v>0</v>
      </c>
      <c r="G22" s="139">
        <v>0</v>
      </c>
    </row>
    <row r="23" spans="1:31" ht="17.100000000000001" customHeight="1" thickBot="1" x14ac:dyDescent="0.25">
      <c r="A23" s="118"/>
      <c r="B23" s="120" t="s">
        <v>195</v>
      </c>
      <c r="C23" s="126">
        <v>54</v>
      </c>
      <c r="D23" s="126">
        <v>49</v>
      </c>
      <c r="E23" s="126">
        <v>44</v>
      </c>
      <c r="F23" s="126">
        <v>50</v>
      </c>
      <c r="G23" s="126">
        <v>36</v>
      </c>
    </row>
    <row r="24" spans="1:31" ht="28.5" customHeight="1" x14ac:dyDescent="0.2">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ht="33" customHeight="1" x14ac:dyDescent="0.2">
      <c r="A25" s="118"/>
      <c r="B25" s="228"/>
      <c r="C25" s="228"/>
      <c r="D25" s="228"/>
      <c r="E25" s="22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row>
    <row r="26" spans="1:31" x14ac:dyDescent="0.2">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row>
    <row r="27" spans="1:31" ht="39" customHeight="1" x14ac:dyDescent="0.2">
      <c r="A27" s="118"/>
      <c r="B27" s="118"/>
      <c r="C27" s="123" t="s">
        <v>331</v>
      </c>
    </row>
    <row r="28" spans="1:31" ht="17.100000000000001" customHeight="1" thickBot="1" x14ac:dyDescent="0.25">
      <c r="A28" s="118"/>
      <c r="B28" s="122" t="s">
        <v>178</v>
      </c>
      <c r="C28" s="121">
        <f t="shared" ref="C28:C45" si="0">+IF(C6&gt;0,(G6-C6)/C6,"-")</f>
        <v>-0.375</v>
      </c>
    </row>
    <row r="29" spans="1:31" ht="17.100000000000001" customHeight="1" thickBot="1" x14ac:dyDescent="0.25">
      <c r="A29" s="118"/>
      <c r="B29" s="122" t="s">
        <v>179</v>
      </c>
      <c r="C29" s="121">
        <f t="shared" si="0"/>
        <v>-1</v>
      </c>
    </row>
    <row r="30" spans="1:31" ht="17.100000000000001" customHeight="1" thickBot="1" x14ac:dyDescent="0.25">
      <c r="A30" s="118"/>
      <c r="B30" s="122" t="s">
        <v>180</v>
      </c>
      <c r="C30" s="121" t="str">
        <f t="shared" si="0"/>
        <v>-</v>
      </c>
    </row>
    <row r="31" spans="1:31" ht="17.100000000000001" customHeight="1" thickBot="1" x14ac:dyDescent="0.25">
      <c r="A31" s="118"/>
      <c r="B31" s="122" t="s">
        <v>181</v>
      </c>
      <c r="C31" s="121">
        <f t="shared" si="0"/>
        <v>-1</v>
      </c>
    </row>
    <row r="32" spans="1:31" ht="17.100000000000001" customHeight="1" thickBot="1" x14ac:dyDescent="0.25">
      <c r="A32" s="118"/>
      <c r="B32" s="122" t="s">
        <v>182</v>
      </c>
      <c r="C32" s="121" t="str">
        <f t="shared" si="0"/>
        <v>-</v>
      </c>
    </row>
    <row r="33" spans="1:3" ht="17.100000000000001" customHeight="1" thickBot="1" x14ac:dyDescent="0.25">
      <c r="A33" s="118"/>
      <c r="B33" s="122" t="s">
        <v>183</v>
      </c>
      <c r="C33" s="121" t="str">
        <f t="shared" si="0"/>
        <v>-</v>
      </c>
    </row>
    <row r="34" spans="1:3" ht="17.100000000000001" customHeight="1" thickBot="1" x14ac:dyDescent="0.25">
      <c r="A34" s="118"/>
      <c r="B34" s="122" t="s">
        <v>184</v>
      </c>
      <c r="C34" s="121">
        <f t="shared" si="0"/>
        <v>-0.5714285714285714</v>
      </c>
    </row>
    <row r="35" spans="1:3" ht="17.100000000000001" customHeight="1" thickBot="1" x14ac:dyDescent="0.25">
      <c r="A35" s="118"/>
      <c r="B35" s="122" t="s">
        <v>185</v>
      </c>
      <c r="C35" s="121">
        <f t="shared" si="0"/>
        <v>1</v>
      </c>
    </row>
    <row r="36" spans="1:3" ht="17.100000000000001" customHeight="1" thickBot="1" x14ac:dyDescent="0.25">
      <c r="A36" s="118"/>
      <c r="B36" s="122" t="s">
        <v>186</v>
      </c>
      <c r="C36" s="121">
        <f t="shared" si="0"/>
        <v>-0.33333333333333331</v>
      </c>
    </row>
    <row r="37" spans="1:3" ht="17.100000000000001" customHeight="1" thickBot="1" x14ac:dyDescent="0.25">
      <c r="A37" s="118"/>
      <c r="B37" s="122" t="s">
        <v>187</v>
      </c>
      <c r="C37" s="121">
        <f t="shared" si="0"/>
        <v>0</v>
      </c>
    </row>
    <row r="38" spans="1:3" ht="17.100000000000001" customHeight="1" thickBot="1" x14ac:dyDescent="0.25">
      <c r="A38" s="118"/>
      <c r="B38" s="122" t="s">
        <v>188</v>
      </c>
      <c r="C38" s="121" t="str">
        <f t="shared" si="0"/>
        <v>-</v>
      </c>
    </row>
    <row r="39" spans="1:3" ht="17.100000000000001" customHeight="1" thickBot="1" x14ac:dyDescent="0.25">
      <c r="A39" s="118"/>
      <c r="B39" s="122" t="s">
        <v>189</v>
      </c>
      <c r="C39" s="121">
        <f t="shared" si="0"/>
        <v>-0.75</v>
      </c>
    </row>
    <row r="40" spans="1:3" ht="17.100000000000001" customHeight="1" thickBot="1" x14ac:dyDescent="0.25">
      <c r="A40" s="118"/>
      <c r="B40" s="122" t="s">
        <v>190</v>
      </c>
      <c r="C40" s="121">
        <f t="shared" si="0"/>
        <v>-7.6923076923076927E-2</v>
      </c>
    </row>
    <row r="41" spans="1:3" ht="17.100000000000001" customHeight="1" thickBot="1" x14ac:dyDescent="0.25">
      <c r="A41" s="118"/>
      <c r="B41" s="122" t="s">
        <v>191</v>
      </c>
      <c r="C41" s="121">
        <f t="shared" si="0"/>
        <v>0.33333333333333331</v>
      </c>
    </row>
    <row r="42" spans="1:3" ht="17.100000000000001" customHeight="1" thickBot="1" x14ac:dyDescent="0.25">
      <c r="A42" s="118"/>
      <c r="B42" s="122" t="s">
        <v>192</v>
      </c>
      <c r="C42" s="121">
        <f t="shared" si="0"/>
        <v>0</v>
      </c>
    </row>
    <row r="43" spans="1:3" ht="17.100000000000001" customHeight="1" thickBot="1" x14ac:dyDescent="0.25">
      <c r="A43" s="118"/>
      <c r="B43" s="122" t="s">
        <v>193</v>
      </c>
      <c r="C43" s="121">
        <f t="shared" si="0"/>
        <v>-1</v>
      </c>
    </row>
    <row r="44" spans="1:3" ht="17.100000000000001" customHeight="1" thickBot="1" x14ac:dyDescent="0.25">
      <c r="A44" s="118"/>
      <c r="B44" s="122" t="s">
        <v>194</v>
      </c>
      <c r="C44" s="138" t="str">
        <f t="shared" si="0"/>
        <v>-</v>
      </c>
    </row>
    <row r="45" spans="1:3" ht="17.100000000000001" customHeight="1" thickBot="1" x14ac:dyDescent="0.25">
      <c r="A45" s="118"/>
      <c r="B45" s="120" t="s">
        <v>195</v>
      </c>
      <c r="C45" s="119">
        <f t="shared" si="0"/>
        <v>-0.33333333333333331</v>
      </c>
    </row>
  </sheetData>
  <mergeCells count="1">
    <mergeCell ref="B25:E25"/>
  </mergeCells>
  <pageMargins left="0.75" right="0.75" top="1" bottom="1" header="0" footer="0"/>
  <pageSetup paperSize="9" orientation="portrait"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10</vt:i4>
      </vt:variant>
    </vt:vector>
  </HeadingPairs>
  <TitlesOfParts>
    <vt:vector size="42" baseType="lpstr">
      <vt:lpstr>Introducción</vt:lpstr>
      <vt:lpstr>Resumen</vt:lpstr>
      <vt:lpstr>Definiciones y conceptos</vt:lpstr>
      <vt:lpstr>Concursos TSJ pers. jurid. </vt:lpstr>
      <vt:lpstr>Concursos TSJ pers. nat.empres</vt:lpstr>
      <vt:lpstr>Concursos TSJ pers. nat.no emp </vt:lpstr>
      <vt:lpstr>Total concursos TSJ</vt:lpstr>
      <vt:lpstr>Concursos declarados TSJ</vt:lpstr>
      <vt:lpstr>Concursos Convenio TSJ</vt:lpstr>
      <vt:lpstr>Concursos Liquidación TSJ</vt:lpstr>
      <vt:lpstr>E.R.E's TSJ</vt:lpstr>
      <vt:lpstr>Concurs.sin masa declarados TSJ</vt:lpstr>
      <vt:lpstr>PEM TSJ persona jurídica</vt:lpstr>
      <vt:lpstr>PEM TSJ  persona natural</vt:lpstr>
      <vt:lpstr>PEM presentados TSJ total</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Anexo suspensión lanzamientos</vt:lpstr>
      <vt:lpstr>Provincias</vt:lpstr>
      <vt:lpstr>Nota falta datos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presentados TSJ total'!Área_de_impresión</vt:lpstr>
      <vt:lpstr>'PEM TSJ  persona natural'!Área_de_impresión</vt:lpstr>
      <vt:lpstr>'Recl. cantidad TSJ'!Área_de_impresión</vt:lpstr>
      <vt:lpstr>Resumen!Área_de_impresión</vt:lpstr>
    </vt:vector>
  </TitlesOfParts>
  <Manager/>
  <Company>cgpj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ivillan</dc:creator>
  <cp:keywords/>
  <dc:description/>
  <cp:lastModifiedBy>Adolfo Gálvez Moraleda</cp:lastModifiedBy>
  <cp:revision/>
  <dcterms:created xsi:type="dcterms:W3CDTF">2008-12-05T10:12:17Z</dcterms:created>
  <dcterms:modified xsi:type="dcterms:W3CDTF">2026-06-19T12:11:15Z</dcterms:modified>
  <cp:category/>
  <cp:contentStatus/>
</cp:coreProperties>
</file>